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fe4c7f07d922ef/Documents/Budget/Budget26/"/>
    </mc:Choice>
  </mc:AlternateContent>
  <xr:revisionPtr revIDLastSave="382" documentId="8_{CBCEA8C0-D71A-4BAC-BC69-14E8952B5D5C}" xr6:coauthVersionLast="47" xr6:coauthVersionMax="47" xr10:uidLastSave="{DEE86E7F-844D-45FE-A07C-266EFFFCA7EF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1" l="1"/>
  <c r="I90" i="1"/>
  <c r="I91" i="1"/>
  <c r="I92" i="1"/>
  <c r="I93" i="1"/>
  <c r="I94" i="1"/>
  <c r="I95" i="1"/>
  <c r="E61" i="1" l="1"/>
  <c r="D101" i="1"/>
  <c r="C101" i="1"/>
  <c r="D61" i="1"/>
  <c r="C61" i="1"/>
  <c r="I79" i="1"/>
  <c r="I21" i="1"/>
  <c r="I18" i="1"/>
  <c r="I19" i="1"/>
  <c r="I20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8" i="1"/>
  <c r="I9" i="1"/>
  <c r="I10" i="1"/>
  <c r="I11" i="1"/>
  <c r="I12" i="1"/>
  <c r="I13" i="1"/>
  <c r="I14" i="1"/>
  <c r="I15" i="1"/>
  <c r="I16" i="1"/>
  <c r="I17" i="1"/>
  <c r="G101" i="1" l="1"/>
  <c r="I100" i="1"/>
  <c r="G113" i="1" l="1"/>
  <c r="E113" i="1"/>
  <c r="D113" i="1"/>
  <c r="C113" i="1"/>
  <c r="F112" i="1"/>
  <c r="F111" i="1"/>
  <c r="F110" i="1"/>
  <c r="F109" i="1"/>
  <c r="F108" i="1"/>
  <c r="F106" i="1"/>
  <c r="F105" i="1"/>
  <c r="F113" i="1" l="1"/>
  <c r="J101" i="1"/>
  <c r="F101" i="1" l="1"/>
  <c r="F61" i="1"/>
  <c r="G61" i="1" l="1"/>
  <c r="H61" i="1"/>
  <c r="I66" i="1"/>
  <c r="E101" i="1" l="1"/>
  <c r="I99" i="1"/>
  <c r="I7" i="1"/>
  <c r="J117" i="1" l="1"/>
  <c r="J118" i="1" s="1"/>
  <c r="J119" i="1" s="1"/>
  <c r="J120" i="1" s="1"/>
  <c r="J121" i="1" s="1"/>
  <c r="J122" i="1" s="1"/>
  <c r="G117" i="1"/>
  <c r="G118" i="1" s="1"/>
  <c r="G119" i="1" s="1"/>
  <c r="G120" i="1" s="1"/>
  <c r="G121" i="1" s="1"/>
  <c r="G122" i="1" s="1"/>
  <c r="C117" i="1"/>
  <c r="C118" i="1" s="1"/>
  <c r="C119" i="1" s="1"/>
  <c r="C120" i="1" s="1"/>
  <c r="C121" i="1" s="1"/>
  <c r="I6" i="1" l="1"/>
  <c r="I61" i="1" l="1"/>
  <c r="I76" i="1" l="1"/>
  <c r="I67" i="1" l="1"/>
  <c r="I68" i="1"/>
  <c r="I69" i="1"/>
  <c r="I70" i="1"/>
  <c r="I71" i="1"/>
  <c r="I72" i="1"/>
  <c r="I73" i="1"/>
  <c r="I74" i="1"/>
  <c r="I75" i="1"/>
  <c r="I77" i="1"/>
  <c r="I78" i="1"/>
  <c r="I80" i="1"/>
  <c r="I81" i="1"/>
  <c r="I82" i="1"/>
  <c r="I83" i="1"/>
  <c r="I84" i="1"/>
  <c r="I85" i="1"/>
  <c r="I86" i="1"/>
  <c r="I87" i="1"/>
  <c r="I88" i="1"/>
  <c r="I96" i="1"/>
  <c r="I97" i="1"/>
  <c r="I98" i="1"/>
  <c r="I101" i="1" l="1"/>
  <c r="H101" i="1" l="1"/>
  <c r="J61" i="1" l="1"/>
  <c r="C122" i="1"/>
</calcChain>
</file>

<file path=xl/sharedStrings.xml><?xml version="1.0" encoding="utf-8"?>
<sst xmlns="http://schemas.openxmlformats.org/spreadsheetml/2006/main" count="184" uniqueCount="166">
  <si>
    <t>ACCOUNT</t>
  </si>
  <si>
    <t>NUMBER</t>
  </si>
  <si>
    <t>REVENUE</t>
  </si>
  <si>
    <t>ACTUAL</t>
  </si>
  <si>
    <t>REQUEST</t>
  </si>
  <si>
    <t>Fund Balance</t>
  </si>
  <si>
    <t>State Loan Fund</t>
  </si>
  <si>
    <t>Property Taxes</t>
  </si>
  <si>
    <t>Forest Crop</t>
  </si>
  <si>
    <t>Woodland Tax</t>
  </si>
  <si>
    <t>Interest on Tax</t>
  </si>
  <si>
    <t>Special Assessment</t>
  </si>
  <si>
    <t>Fire Dues</t>
  </si>
  <si>
    <t>State Aid Lottery Credit</t>
  </si>
  <si>
    <t>Transporation Aid</t>
  </si>
  <si>
    <t>State Aid Recycling</t>
  </si>
  <si>
    <t>Municipal Service Aid</t>
  </si>
  <si>
    <t>Severance/Yield</t>
  </si>
  <si>
    <t>Managed Crop</t>
  </si>
  <si>
    <t>Payment in lieu</t>
  </si>
  <si>
    <t>Other State Payments</t>
  </si>
  <si>
    <t>Bridge Aid</t>
  </si>
  <si>
    <t xml:space="preserve"> License</t>
  </si>
  <si>
    <t>Building Permit</t>
  </si>
  <si>
    <t>Zoning Permits</t>
  </si>
  <si>
    <t>Razing, Moving</t>
  </si>
  <si>
    <t>Fines</t>
  </si>
  <si>
    <t>Public Charges for Servic</t>
  </si>
  <si>
    <t>Garbage Collection</t>
  </si>
  <si>
    <t>Intergovernmental</t>
  </si>
  <si>
    <t>Sale of Hwy equipment</t>
  </si>
  <si>
    <t>EXPENDITURES</t>
  </si>
  <si>
    <t>Town Board</t>
  </si>
  <si>
    <t>Legal</t>
  </si>
  <si>
    <t>General administration</t>
  </si>
  <si>
    <t>Financial administration</t>
  </si>
  <si>
    <t>Town Hall</t>
  </si>
  <si>
    <t>Insurance</t>
  </si>
  <si>
    <t>Constable</t>
  </si>
  <si>
    <t>Fire Protection</t>
  </si>
  <si>
    <t>Ambulance</t>
  </si>
  <si>
    <t>Inspection</t>
  </si>
  <si>
    <t>Hwy &amp; street maintenance</t>
  </si>
  <si>
    <t>Street Labor</t>
  </si>
  <si>
    <t>Street Light</t>
  </si>
  <si>
    <t>Plan Commission</t>
  </si>
  <si>
    <t>Hwy Equipment Outlay</t>
  </si>
  <si>
    <t>Debt Service Principal</t>
  </si>
  <si>
    <t>Debt Service Interest</t>
  </si>
  <si>
    <t>Tax Bill Overpayment</t>
  </si>
  <si>
    <t>Dog License</t>
  </si>
  <si>
    <t>4733-1</t>
  </si>
  <si>
    <t>4830-3</t>
  </si>
  <si>
    <t>Sales Tax</t>
  </si>
  <si>
    <t>Damage to Hwy</t>
  </si>
  <si>
    <t>4732-1</t>
  </si>
  <si>
    <t>Other Local-Constable</t>
  </si>
  <si>
    <t>Intergov Hwy Const</t>
  </si>
  <si>
    <t>5732-4</t>
  </si>
  <si>
    <t>EST TOTAL</t>
  </si>
  <si>
    <t>4353-4</t>
  </si>
  <si>
    <t>GOVERNMENTAL FUNDS</t>
  </si>
  <si>
    <t>Fund Bal.</t>
  </si>
  <si>
    <t>Revenues</t>
  </si>
  <si>
    <t>Expenditures</t>
  </si>
  <si>
    <t>Property Tax</t>
  </si>
  <si>
    <t>Contribution</t>
  </si>
  <si>
    <t>General Fund</t>
  </si>
  <si>
    <t>Debt Service Fund</t>
  </si>
  <si>
    <t xml:space="preserve">Totals </t>
  </si>
  <si>
    <t>ACCT</t>
  </si>
  <si>
    <t>#</t>
  </si>
  <si>
    <t>4674-10</t>
  </si>
  <si>
    <t>Celebrations</t>
  </si>
  <si>
    <t>General Public Building</t>
  </si>
  <si>
    <t>Gen Gvmt Outlay-Equip</t>
  </si>
  <si>
    <t>Hwy Building Outlay-Const</t>
  </si>
  <si>
    <t>Gen Public Building</t>
  </si>
  <si>
    <t>Cable Tv Fees</t>
  </si>
  <si>
    <t>Tax Refund</t>
  </si>
  <si>
    <t>4631-01</t>
  </si>
  <si>
    <t>4731-00</t>
  </si>
  <si>
    <t>Other- Local Gov-Gen</t>
  </si>
  <si>
    <t>Hwy Building Outlay</t>
  </si>
  <si>
    <t>Local Rd Improv TRI</t>
  </si>
  <si>
    <t>5331-5</t>
  </si>
  <si>
    <t>Hwy Construction</t>
  </si>
  <si>
    <t>BUDGET</t>
  </si>
  <si>
    <t>Sale of Hwy Materials</t>
  </si>
  <si>
    <t>EST.</t>
  </si>
  <si>
    <t>4830-70</t>
  </si>
  <si>
    <t>Sale of Recyclables</t>
  </si>
  <si>
    <t>4850-00</t>
  </si>
  <si>
    <t>Donations</t>
  </si>
  <si>
    <t>Other General Government</t>
  </si>
  <si>
    <t>Public Health Services</t>
  </si>
  <si>
    <t>5742-0</t>
  </si>
  <si>
    <t>Refuse &amp; Garbage Collection Outlay</t>
  </si>
  <si>
    <t>5743-5</t>
  </si>
  <si>
    <t>Recycling Outlay</t>
  </si>
  <si>
    <t>4811-01</t>
  </si>
  <si>
    <t>Interest Investment</t>
  </si>
  <si>
    <t>Interest Tax</t>
  </si>
  <si>
    <t>4811-02</t>
  </si>
  <si>
    <t>4643-1</t>
  </si>
  <si>
    <t>5363-1</t>
  </si>
  <si>
    <t>Solid Waste Disposal</t>
  </si>
  <si>
    <t>Recycling Expenditures</t>
  </si>
  <si>
    <t>5363-5</t>
  </si>
  <si>
    <t>5331-01</t>
  </si>
  <si>
    <t>Misc Income</t>
  </si>
  <si>
    <t>Hwy &amp; Street Outlay</t>
  </si>
  <si>
    <t>4920-00</t>
  </si>
  <si>
    <t>5733-10</t>
  </si>
  <si>
    <t>Weed &amp; Nusiance Control</t>
  </si>
  <si>
    <t>4723-0</t>
  </si>
  <si>
    <t>State-Transportation</t>
  </si>
  <si>
    <t>4910-00</t>
  </si>
  <si>
    <t>Proceeds from Long Term Debt</t>
  </si>
  <si>
    <t>Transfer of Funds</t>
  </si>
  <si>
    <t>Est. Fund Bal.</t>
  </si>
  <si>
    <t>4643-5</t>
  </si>
  <si>
    <t>Recycling Collection</t>
  </si>
  <si>
    <t>5822-1</t>
  </si>
  <si>
    <t>4352-9</t>
  </si>
  <si>
    <t>State Grant - Other</t>
  </si>
  <si>
    <t>4522-3</t>
  </si>
  <si>
    <t>Sale of Other Equipment</t>
  </si>
  <si>
    <t>Revaluation Fund</t>
  </si>
  <si>
    <t>LOAN AMORTIZATION</t>
  </si>
  <si>
    <t>YEAR</t>
  </si>
  <si>
    <t>LOAN 1</t>
  </si>
  <si>
    <t>LOAN 2</t>
  </si>
  <si>
    <t>LOAN 3</t>
  </si>
  <si>
    <t>4830-9</t>
  </si>
  <si>
    <t>Reserve ARPA</t>
  </si>
  <si>
    <t>Other Taxes</t>
  </si>
  <si>
    <t>AMENDED</t>
  </si>
  <si>
    <t>Highway Public Charges</t>
  </si>
  <si>
    <t>4352.-8</t>
  </si>
  <si>
    <t>State Grant - Emergency Disaster</t>
  </si>
  <si>
    <t>County Match</t>
  </si>
  <si>
    <t>Federal Grants (ARPA)</t>
  </si>
  <si>
    <t>4371-1</t>
  </si>
  <si>
    <t>4341-01</t>
  </si>
  <si>
    <t>4341-02</t>
  </si>
  <si>
    <t>4341-03</t>
  </si>
  <si>
    <t>County &amp; Municipal Aid</t>
  </si>
  <si>
    <t>Exempt Computer Aid</t>
  </si>
  <si>
    <t>PPA State Aid</t>
  </si>
  <si>
    <t>4341-04</t>
  </si>
  <si>
    <t>Video Service Aid</t>
  </si>
  <si>
    <t>LRIP</t>
  </si>
  <si>
    <t>LRIP  MEMO</t>
  </si>
  <si>
    <t>2025 DEPARTMENT BUDGET WORKSHEET</t>
  </si>
  <si>
    <t>4811-03</t>
  </si>
  <si>
    <t>Interest LGIP</t>
  </si>
  <si>
    <t>Employer SS &amp; Med</t>
  </si>
  <si>
    <t>Culvert Assessment-Delmore</t>
  </si>
  <si>
    <t>Hidden Valley(Rosecrans Rd to Chvala Rd)</t>
  </si>
  <si>
    <t>Tennessen Appraisal ($500 inc)</t>
  </si>
  <si>
    <t>Jan. 1, 2026</t>
  </si>
  <si>
    <t>Dec.31, 2026</t>
  </si>
  <si>
    <t>State Conservation</t>
  </si>
  <si>
    <t>2 years out of compliance</t>
  </si>
  <si>
    <t>Percentage Market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</si>
</sst>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  <numFmt numFmtId="165" formatCode="mm/dd/yy"/>
    <numFmt numFmtId="166" formatCode="_(&quot;$&quot;* #,##0_);_(&quot;$&quot;* \(#,##0\);_(&quot;$&quot;* &quot;-&quot;??_);_(@_)"/>
    <numFmt numFmtId="167" formatCode="&quot;$&quot;#,##0.00"/>
    <numFmt numFmtId="168" formatCode="m/d/yy;@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MS Sans Serif"/>
      <family val="2"/>
    </font>
    <font>
      <sz val="12"/>
      <name val="MS Sans Serif"/>
      <family val="2"/>
    </font>
    <font>
      <sz val="10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i/>
      <sz val="10"/>
      <name val="MS Sans Serif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5" fontId="4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166" fontId="4" fillId="2" borderId="0" xfId="1" applyNumberFormat="1" applyFont="1" applyFill="1" applyBorder="1" applyAlignment="1" applyProtection="1">
      <alignment horizontal="center"/>
      <protection locked="0"/>
    </xf>
    <xf numFmtId="5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5" fontId="4" fillId="0" borderId="0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7" borderId="0" xfId="0" applyFont="1" applyFill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5" fontId="4" fillId="2" borderId="0" xfId="0" applyNumberFormat="1" applyFont="1" applyFill="1" applyAlignment="1" applyProtection="1">
      <alignment horizontal="center" wrapText="1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2" fillId="8" borderId="0" xfId="0" applyFont="1" applyFill="1" applyProtection="1">
      <protection locked="0"/>
    </xf>
    <xf numFmtId="0" fontId="2" fillId="9" borderId="0" xfId="0" applyFont="1" applyFill="1" applyAlignment="1" applyProtection="1">
      <alignment horizontal="center"/>
      <protection locked="0"/>
    </xf>
    <xf numFmtId="0" fontId="2" fillId="9" borderId="0" xfId="0" applyFont="1" applyFill="1" applyProtection="1">
      <protection locked="0"/>
    </xf>
    <xf numFmtId="0" fontId="2" fillId="10" borderId="0" xfId="0" applyFont="1" applyFill="1" applyAlignment="1" applyProtection="1">
      <alignment horizontal="center"/>
      <protection locked="0"/>
    </xf>
    <xf numFmtId="0" fontId="2" fillId="10" borderId="0" xfId="0" applyFont="1" applyFill="1" applyProtection="1">
      <protection locked="0"/>
    </xf>
    <xf numFmtId="1" fontId="2" fillId="11" borderId="0" xfId="0" applyNumberFormat="1" applyFont="1" applyFill="1" applyProtection="1">
      <protection locked="0"/>
    </xf>
    <xf numFmtId="165" fontId="2" fillId="11" borderId="0" xfId="0" applyNumberFormat="1" applyFont="1" applyFill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5" fontId="2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8" fontId="2" fillId="0" borderId="2" xfId="0" applyNumberFormat="1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7" fontId="2" fillId="0" borderId="2" xfId="1" applyNumberFormat="1" applyFont="1" applyFill="1" applyBorder="1" applyAlignment="1" applyProtection="1">
      <alignment horizontal="center"/>
      <protection locked="0"/>
    </xf>
    <xf numFmtId="167" fontId="2" fillId="0" borderId="2" xfId="0" applyNumberFormat="1" applyFont="1" applyBorder="1" applyAlignment="1" applyProtection="1">
      <alignment horizontal="center"/>
      <protection locked="0"/>
    </xf>
    <xf numFmtId="5" fontId="2" fillId="0" borderId="0" xfId="1" applyNumberFormat="1" applyFont="1" applyFill="1" applyBorder="1" applyAlignment="1" applyProtection="1">
      <alignment horizontal="center"/>
      <protection locked="0"/>
    </xf>
    <xf numFmtId="5" fontId="2" fillId="2" borderId="0" xfId="0" applyNumberFormat="1" applyFont="1" applyFill="1" applyAlignment="1" applyProtection="1">
      <alignment horizontal="center"/>
      <protection locked="0"/>
    </xf>
    <xf numFmtId="168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1" fontId="2" fillId="0" borderId="0" xfId="0" applyNumberFormat="1" applyFont="1" applyAlignment="1" applyProtection="1">
      <alignment horizontal="center" wrapText="1"/>
      <protection locked="0"/>
    </xf>
    <xf numFmtId="1" fontId="2" fillId="11" borderId="0" xfId="0" applyNumberFormat="1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6" fontId="2" fillId="0" borderId="0" xfId="0" applyNumberFormat="1" applyFont="1" applyProtection="1">
      <protection locked="0"/>
    </xf>
    <xf numFmtId="166" fontId="2" fillId="0" borderId="0" xfId="1" applyNumberFormat="1" applyFo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1"/>
  <sheetViews>
    <sheetView tabSelected="1" view="pageBreakPreview" zoomScale="120" zoomScaleNormal="100" zoomScaleSheetLayoutView="120" workbookViewId="0">
      <selection activeCell="A134" sqref="A134"/>
    </sheetView>
  </sheetViews>
  <sheetFormatPr defaultColWidth="10" defaultRowHeight="12.6" x14ac:dyDescent="0.25"/>
  <cols>
    <col min="1" max="1" width="10.77734375" style="1" customWidth="1"/>
    <col min="2" max="2" width="25.109375" style="1" customWidth="1"/>
    <col min="3" max="3" width="10.5546875" style="1" bestFit="1" customWidth="1"/>
    <col min="4" max="4" width="10" style="1" customWidth="1"/>
    <col min="5" max="5" width="11.109375" style="1" customWidth="1"/>
    <col min="6" max="6" width="11.88671875" style="1" customWidth="1"/>
    <col min="7" max="7" width="11.21875" style="1" bestFit="1" customWidth="1"/>
    <col min="8" max="8" width="8.88671875" style="4" customWidth="1"/>
    <col min="9" max="9" width="12.44140625" style="41" customWidth="1"/>
    <col min="10" max="10" width="11.5546875" style="1" customWidth="1"/>
    <col min="11" max="11" width="0.109375" style="1" hidden="1" customWidth="1"/>
    <col min="12" max="12" width="3.109375" style="1" hidden="1" customWidth="1"/>
    <col min="13" max="13" width="31.5546875" style="1" bestFit="1" customWidth="1"/>
    <col min="14" max="14" width="12.5546875" style="1" customWidth="1"/>
    <col min="15" max="15" width="12.33203125" style="1" customWidth="1"/>
    <col min="16" max="16" width="14.109375" style="1" customWidth="1"/>
    <col min="17" max="17" width="14.88671875" style="1" customWidth="1"/>
    <col min="18" max="18" width="16" style="1" customWidth="1"/>
    <col min="19" max="16384" width="10" style="1"/>
  </cols>
  <sheetData>
    <row r="1" spans="1:19" ht="15.6" x14ac:dyDescent="0.3">
      <c r="A1" s="2"/>
      <c r="B1" s="1" t="s">
        <v>154</v>
      </c>
      <c r="G1" s="3"/>
      <c r="J1" s="17"/>
      <c r="M1" s="8"/>
      <c r="O1" s="9"/>
      <c r="P1" s="9"/>
      <c r="Q1" s="9"/>
      <c r="R1" s="9"/>
    </row>
    <row r="2" spans="1:19" ht="15.6" x14ac:dyDescent="0.3">
      <c r="A2" s="2" t="s">
        <v>70</v>
      </c>
      <c r="C2" s="2">
        <v>2024</v>
      </c>
      <c r="D2" s="2">
        <v>2024</v>
      </c>
      <c r="E2" s="2">
        <v>2025</v>
      </c>
      <c r="F2" s="2">
        <v>2025</v>
      </c>
      <c r="G2" s="53">
        <v>45957</v>
      </c>
      <c r="H2" s="7"/>
      <c r="I2" s="53">
        <v>46022</v>
      </c>
      <c r="J2" s="2">
        <v>2026</v>
      </c>
      <c r="L2" s="2"/>
      <c r="M2" s="8"/>
      <c r="O2" s="9"/>
      <c r="P2" s="9"/>
      <c r="Q2" s="9"/>
      <c r="R2" s="9"/>
    </row>
    <row r="3" spans="1:19" s="17" customFormat="1" x14ac:dyDescent="0.25">
      <c r="A3" s="32" t="s">
        <v>71</v>
      </c>
      <c r="B3" s="17" t="s">
        <v>2</v>
      </c>
      <c r="C3" s="32" t="s">
        <v>87</v>
      </c>
      <c r="D3" s="32" t="s">
        <v>3</v>
      </c>
      <c r="E3" s="32" t="s">
        <v>87</v>
      </c>
      <c r="F3" s="32" t="s">
        <v>137</v>
      </c>
      <c r="G3" s="54" t="s">
        <v>3</v>
      </c>
      <c r="H3" s="55" t="s">
        <v>89</v>
      </c>
      <c r="I3" s="56" t="s">
        <v>59</v>
      </c>
      <c r="J3" s="32" t="s">
        <v>4</v>
      </c>
      <c r="L3" s="32"/>
      <c r="M3" s="33"/>
      <c r="O3" s="34"/>
      <c r="P3" s="34"/>
      <c r="Q3" s="34"/>
      <c r="R3" s="34"/>
    </row>
    <row r="4" spans="1:19" x14ac:dyDescent="0.25">
      <c r="A4" s="2">
        <v>3000</v>
      </c>
      <c r="B4" s="1" t="s">
        <v>5</v>
      </c>
      <c r="E4" s="4">
        <v>60000</v>
      </c>
      <c r="F4" s="1">
        <v>79995</v>
      </c>
      <c r="G4" s="4">
        <v>65787</v>
      </c>
      <c r="I4" s="41">
        <v>17759</v>
      </c>
      <c r="J4" s="4">
        <v>65160</v>
      </c>
      <c r="L4" s="4"/>
      <c r="M4" s="13"/>
      <c r="N4" s="12"/>
      <c r="O4" s="12"/>
      <c r="P4" s="12"/>
      <c r="Q4" s="12"/>
      <c r="R4" s="12"/>
      <c r="S4" s="16"/>
    </row>
    <row r="5" spans="1:19" x14ac:dyDescent="0.25">
      <c r="A5" s="2">
        <v>3010</v>
      </c>
      <c r="B5" s="1" t="s">
        <v>6</v>
      </c>
      <c r="G5" s="4"/>
      <c r="M5" s="13"/>
      <c r="N5" s="12"/>
      <c r="O5" s="12"/>
      <c r="P5" s="12"/>
      <c r="Q5" s="12"/>
      <c r="R5" s="12"/>
    </row>
    <row r="6" spans="1:19" x14ac:dyDescent="0.25">
      <c r="A6" s="35">
        <v>4111</v>
      </c>
      <c r="B6" s="36" t="s">
        <v>7</v>
      </c>
      <c r="C6" s="1">
        <v>355052</v>
      </c>
      <c r="D6" s="1">
        <v>355052</v>
      </c>
      <c r="E6" s="1">
        <v>401744</v>
      </c>
      <c r="F6" s="1">
        <v>401744</v>
      </c>
      <c r="G6" s="1">
        <v>401744</v>
      </c>
      <c r="I6" s="41">
        <f>G6+H6</f>
        <v>401744</v>
      </c>
      <c r="J6" s="1">
        <v>394901</v>
      </c>
      <c r="L6" s="4"/>
      <c r="M6" s="18"/>
      <c r="N6" s="12"/>
      <c r="O6" s="12"/>
      <c r="P6" s="12"/>
      <c r="Q6" s="12"/>
      <c r="R6" s="12"/>
    </row>
    <row r="7" spans="1:19" x14ac:dyDescent="0.25">
      <c r="A7" s="35">
        <v>4115</v>
      </c>
      <c r="B7" s="36" t="s">
        <v>8</v>
      </c>
      <c r="D7" s="1">
        <v>8287</v>
      </c>
      <c r="E7" s="1">
        <v>0</v>
      </c>
      <c r="G7" s="4">
        <v>8261</v>
      </c>
      <c r="I7" s="41">
        <f>G7+H7</f>
        <v>8261</v>
      </c>
      <c r="J7" s="1">
        <v>0</v>
      </c>
      <c r="M7" s="18"/>
      <c r="N7" s="20"/>
      <c r="O7" s="20"/>
      <c r="P7" s="19"/>
      <c r="Q7" s="12"/>
      <c r="R7" s="12"/>
    </row>
    <row r="8" spans="1:19" x14ac:dyDescent="0.25">
      <c r="A8" s="35">
        <v>4116</v>
      </c>
      <c r="B8" s="36" t="s">
        <v>9</v>
      </c>
      <c r="E8" s="1">
        <v>0</v>
      </c>
      <c r="G8" s="4"/>
      <c r="I8" s="41">
        <f t="shared" ref="I8:I60" si="0">G8+H8</f>
        <v>0</v>
      </c>
      <c r="J8" s="1">
        <v>0</v>
      </c>
      <c r="M8" s="18"/>
      <c r="N8" s="20"/>
      <c r="O8" s="20"/>
      <c r="P8" s="19"/>
      <c r="Q8" s="12"/>
      <c r="R8" s="12"/>
    </row>
    <row r="9" spans="1:19" x14ac:dyDescent="0.25">
      <c r="A9" s="35">
        <v>4122</v>
      </c>
      <c r="B9" s="36" t="s">
        <v>53</v>
      </c>
      <c r="E9" s="1">
        <v>0</v>
      </c>
      <c r="G9" s="4"/>
      <c r="I9" s="41">
        <f t="shared" si="0"/>
        <v>0</v>
      </c>
      <c r="J9" s="1">
        <v>0</v>
      </c>
      <c r="M9" s="18"/>
      <c r="O9" s="20"/>
      <c r="P9" s="12"/>
      <c r="Q9" s="12"/>
    </row>
    <row r="10" spans="1:19" x14ac:dyDescent="0.25">
      <c r="A10" s="35">
        <v>4180</v>
      </c>
      <c r="B10" s="36" t="s">
        <v>10</v>
      </c>
      <c r="D10" s="1">
        <v>6273</v>
      </c>
      <c r="E10" s="1">
        <v>0</v>
      </c>
      <c r="G10" s="4">
        <v>0</v>
      </c>
      <c r="I10" s="41">
        <f t="shared" si="0"/>
        <v>0</v>
      </c>
      <c r="J10" s="1">
        <v>0</v>
      </c>
      <c r="O10" s="20"/>
    </row>
    <row r="11" spans="1:19" x14ac:dyDescent="0.25">
      <c r="A11" s="35">
        <v>4190</v>
      </c>
      <c r="B11" s="36" t="s">
        <v>136</v>
      </c>
      <c r="E11" s="1">
        <v>0</v>
      </c>
      <c r="G11" s="4"/>
      <c r="I11" s="41">
        <f t="shared" si="0"/>
        <v>0</v>
      </c>
      <c r="J11" s="1">
        <v>0</v>
      </c>
      <c r="O11" s="20"/>
    </row>
    <row r="12" spans="1:19" x14ac:dyDescent="0.25">
      <c r="A12" s="24">
        <v>4330</v>
      </c>
      <c r="B12" s="25" t="s">
        <v>142</v>
      </c>
      <c r="D12" s="1">
        <v>9015</v>
      </c>
      <c r="E12" s="4">
        <v>9623.4699999999993</v>
      </c>
      <c r="F12" s="1">
        <v>9623</v>
      </c>
      <c r="G12" s="4">
        <v>9623</v>
      </c>
      <c r="I12" s="41">
        <f t="shared" si="0"/>
        <v>9623</v>
      </c>
      <c r="J12" s="4">
        <v>0</v>
      </c>
      <c r="O12" s="20"/>
    </row>
    <row r="13" spans="1:19" x14ac:dyDescent="0.25">
      <c r="A13" s="24" t="s">
        <v>144</v>
      </c>
      <c r="B13" s="25" t="s">
        <v>147</v>
      </c>
      <c r="C13" s="1">
        <v>101180</v>
      </c>
      <c r="D13" s="1">
        <v>101181</v>
      </c>
      <c r="E13" s="4">
        <v>103503.83</v>
      </c>
      <c r="F13" s="1">
        <v>103504</v>
      </c>
      <c r="G13" s="4">
        <v>15526</v>
      </c>
      <c r="H13" s="4">
        <v>87978</v>
      </c>
      <c r="I13" s="41">
        <f t="shared" si="0"/>
        <v>103504</v>
      </c>
      <c r="J13" s="4">
        <v>107022</v>
      </c>
      <c r="M13" s="13"/>
      <c r="N13" s="12"/>
      <c r="O13" s="12"/>
      <c r="P13" s="12"/>
      <c r="Q13" s="12"/>
      <c r="R13" s="12"/>
    </row>
    <row r="14" spans="1:19" x14ac:dyDescent="0.25">
      <c r="A14" s="24" t="s">
        <v>145</v>
      </c>
      <c r="B14" s="25" t="s">
        <v>148</v>
      </c>
      <c r="C14" s="1">
        <v>18</v>
      </c>
      <c r="D14" s="1">
        <v>18</v>
      </c>
      <c r="E14" s="4">
        <v>17.670000000000002</v>
      </c>
      <c r="F14" s="1">
        <v>18</v>
      </c>
      <c r="G14" s="4">
        <v>17.670000000000002</v>
      </c>
      <c r="I14" s="41">
        <f t="shared" si="0"/>
        <v>17.670000000000002</v>
      </c>
      <c r="J14" s="4">
        <v>17</v>
      </c>
      <c r="M14" s="13"/>
      <c r="N14" s="12"/>
      <c r="O14" s="12"/>
      <c r="P14" s="12"/>
      <c r="Q14" s="12"/>
      <c r="R14" s="12"/>
    </row>
    <row r="15" spans="1:19" x14ac:dyDescent="0.25">
      <c r="A15" s="24" t="s">
        <v>146</v>
      </c>
      <c r="B15" s="25" t="s">
        <v>149</v>
      </c>
      <c r="C15" s="1">
        <v>469</v>
      </c>
      <c r="D15" s="1">
        <v>469</v>
      </c>
      <c r="E15" s="4">
        <v>468.84</v>
      </c>
      <c r="F15" s="1">
        <v>469</v>
      </c>
      <c r="G15" s="4">
        <v>564</v>
      </c>
      <c r="I15" s="41">
        <f t="shared" si="0"/>
        <v>564</v>
      </c>
      <c r="J15" s="4">
        <v>564</v>
      </c>
      <c r="M15" s="13"/>
      <c r="N15" s="12"/>
      <c r="O15" s="12"/>
      <c r="P15" s="12"/>
      <c r="Q15" s="12"/>
      <c r="R15" s="12"/>
    </row>
    <row r="16" spans="1:19" x14ac:dyDescent="0.25">
      <c r="A16" s="24" t="s">
        <v>150</v>
      </c>
      <c r="B16" s="25" t="s">
        <v>151</v>
      </c>
      <c r="C16" s="1">
        <v>164</v>
      </c>
      <c r="D16" s="1">
        <v>164</v>
      </c>
      <c r="E16" s="4">
        <v>163.9</v>
      </c>
      <c r="F16" s="1">
        <v>164</v>
      </c>
      <c r="G16" s="4">
        <v>163.9</v>
      </c>
      <c r="I16" s="41">
        <f t="shared" si="0"/>
        <v>163.9</v>
      </c>
      <c r="J16" s="4">
        <v>163</v>
      </c>
      <c r="M16" s="13"/>
      <c r="N16" s="12"/>
      <c r="O16" s="12"/>
      <c r="P16" s="12"/>
      <c r="Q16" s="12"/>
      <c r="R16" s="12"/>
    </row>
    <row r="17" spans="1:18" x14ac:dyDescent="0.25">
      <c r="A17" s="24">
        <v>4342</v>
      </c>
      <c r="B17" s="25" t="s">
        <v>12</v>
      </c>
      <c r="C17" s="59"/>
      <c r="D17" s="4">
        <v>6728</v>
      </c>
      <c r="E17" s="4">
        <v>0</v>
      </c>
      <c r="F17" s="4">
        <v>7647</v>
      </c>
      <c r="G17" s="4">
        <v>7647</v>
      </c>
      <c r="I17" s="41">
        <f t="shared" si="0"/>
        <v>7647</v>
      </c>
      <c r="J17" s="4">
        <v>0</v>
      </c>
      <c r="M17" s="11"/>
      <c r="N17" s="14"/>
      <c r="O17" s="14"/>
      <c r="P17" s="14"/>
      <c r="Q17" s="14"/>
      <c r="R17" s="14"/>
    </row>
    <row r="18" spans="1:18" x14ac:dyDescent="0.25">
      <c r="A18" s="24">
        <v>4343</v>
      </c>
      <c r="B18" s="25" t="s">
        <v>13</v>
      </c>
      <c r="E18" s="4">
        <v>0</v>
      </c>
      <c r="G18" s="4"/>
      <c r="I18" s="41">
        <f t="shared" si="0"/>
        <v>0</v>
      </c>
      <c r="J18" s="4">
        <v>0</v>
      </c>
      <c r="M18" s="13"/>
      <c r="N18" s="15"/>
      <c r="O18" s="12"/>
      <c r="P18" s="12"/>
      <c r="Q18" s="12"/>
      <c r="R18" s="12"/>
    </row>
    <row r="19" spans="1:18" x14ac:dyDescent="0.25">
      <c r="A19" s="24" t="s">
        <v>139</v>
      </c>
      <c r="B19" s="25" t="s">
        <v>140</v>
      </c>
      <c r="C19" s="1">
        <v>32581</v>
      </c>
      <c r="D19" s="1">
        <v>0</v>
      </c>
      <c r="E19" s="4">
        <v>0</v>
      </c>
      <c r="F19" s="1">
        <v>0</v>
      </c>
      <c r="G19" s="4"/>
      <c r="I19" s="41">
        <f t="shared" si="0"/>
        <v>0</v>
      </c>
      <c r="J19" s="4">
        <v>0</v>
      </c>
      <c r="M19" s="13"/>
      <c r="N19" s="15"/>
      <c r="O19" s="12"/>
      <c r="P19" s="12"/>
      <c r="Q19" s="12"/>
      <c r="R19" s="12"/>
    </row>
    <row r="20" spans="1:18" x14ac:dyDescent="0.25">
      <c r="A20" s="24" t="s">
        <v>124</v>
      </c>
      <c r="B20" s="25" t="s">
        <v>125</v>
      </c>
      <c r="E20" s="4">
        <v>0</v>
      </c>
      <c r="G20" s="4"/>
      <c r="I20" s="41">
        <f t="shared" si="0"/>
        <v>0</v>
      </c>
      <c r="J20" s="4">
        <v>32069</v>
      </c>
    </row>
    <row r="21" spans="1:18" ht="15.6" x14ac:dyDescent="0.3">
      <c r="A21" s="24">
        <v>4353</v>
      </c>
      <c r="B21" s="25" t="s">
        <v>14</v>
      </c>
      <c r="C21" s="4">
        <v>168469</v>
      </c>
      <c r="D21" s="1">
        <v>168469</v>
      </c>
      <c r="E21" s="4">
        <v>168469.08</v>
      </c>
      <c r="F21" s="1">
        <v>168469</v>
      </c>
      <c r="G21" s="4">
        <v>168469</v>
      </c>
      <c r="I21" s="41">
        <f t="shared" si="0"/>
        <v>168469</v>
      </c>
      <c r="J21" s="4">
        <v>180547</v>
      </c>
      <c r="M21" s="8"/>
      <c r="N21" s="9"/>
      <c r="O21" s="9"/>
      <c r="P21" s="9"/>
      <c r="Q21" s="9"/>
      <c r="R21" s="9"/>
    </row>
    <row r="22" spans="1:18" ht="15.6" x14ac:dyDescent="0.3">
      <c r="A22" s="24" t="s">
        <v>60</v>
      </c>
      <c r="B22" s="25" t="s">
        <v>84</v>
      </c>
      <c r="E22" s="4">
        <v>0</v>
      </c>
      <c r="G22" s="4"/>
      <c r="I22" s="41">
        <f t="shared" si="0"/>
        <v>0</v>
      </c>
      <c r="J22" s="4">
        <v>0</v>
      </c>
      <c r="M22" s="8"/>
      <c r="N22" s="10"/>
      <c r="O22" s="9"/>
      <c r="P22" s="9"/>
      <c r="Q22" s="9"/>
      <c r="R22" s="9"/>
    </row>
    <row r="23" spans="1:18" x14ac:dyDescent="0.25">
      <c r="A23" s="24">
        <v>4354</v>
      </c>
      <c r="B23" s="25" t="s">
        <v>15</v>
      </c>
      <c r="C23" s="1">
        <v>6000</v>
      </c>
      <c r="D23" s="1">
        <v>7070</v>
      </c>
      <c r="E23" s="4">
        <v>6000</v>
      </c>
      <c r="F23" s="1">
        <v>6000</v>
      </c>
      <c r="G23" s="4">
        <v>7037</v>
      </c>
      <c r="I23" s="41">
        <f t="shared" si="0"/>
        <v>7037</v>
      </c>
      <c r="J23" s="4">
        <v>6000</v>
      </c>
      <c r="M23" s="11"/>
      <c r="N23" s="12"/>
      <c r="O23" s="12"/>
      <c r="P23" s="12"/>
      <c r="Q23" s="12"/>
      <c r="R23" s="12"/>
    </row>
    <row r="24" spans="1:18" x14ac:dyDescent="0.25">
      <c r="A24" s="24">
        <v>4361</v>
      </c>
      <c r="B24" s="25" t="s">
        <v>16</v>
      </c>
      <c r="D24" s="1">
        <v>390</v>
      </c>
      <c r="E24" s="4">
        <v>0</v>
      </c>
      <c r="G24" s="4">
        <v>445</v>
      </c>
      <c r="I24" s="41">
        <f t="shared" si="0"/>
        <v>445</v>
      </c>
      <c r="J24" s="4">
        <v>0</v>
      </c>
      <c r="M24" s="13"/>
      <c r="N24" s="12"/>
      <c r="O24" s="12"/>
      <c r="P24" s="12"/>
      <c r="Q24" s="12"/>
      <c r="R24" s="12"/>
    </row>
    <row r="25" spans="1:18" x14ac:dyDescent="0.25">
      <c r="A25" s="24">
        <v>4362</v>
      </c>
      <c r="B25" s="25" t="s">
        <v>163</v>
      </c>
      <c r="D25" s="1">
        <v>210</v>
      </c>
      <c r="E25" s="4"/>
      <c r="G25" s="4"/>
      <c r="J25" s="4"/>
      <c r="M25" s="13"/>
      <c r="N25" s="12"/>
      <c r="O25" s="12"/>
      <c r="P25" s="12"/>
      <c r="Q25" s="12"/>
      <c r="R25" s="12"/>
    </row>
    <row r="26" spans="1:18" x14ac:dyDescent="0.25">
      <c r="A26" s="24">
        <v>4364</v>
      </c>
      <c r="B26" s="25" t="s">
        <v>17</v>
      </c>
      <c r="E26" s="4">
        <v>0</v>
      </c>
      <c r="G26" s="4"/>
      <c r="I26" s="41">
        <f t="shared" si="0"/>
        <v>0</v>
      </c>
      <c r="J26" s="4">
        <v>0</v>
      </c>
      <c r="M26" s="13"/>
      <c r="N26" s="12"/>
      <c r="O26" s="12"/>
      <c r="P26" s="12"/>
      <c r="Q26" s="12"/>
      <c r="R26" s="12"/>
    </row>
    <row r="27" spans="1:18" x14ac:dyDescent="0.25">
      <c r="A27" s="24">
        <v>4365</v>
      </c>
      <c r="B27" s="25" t="s">
        <v>18</v>
      </c>
      <c r="E27" s="4">
        <v>0</v>
      </c>
      <c r="G27" s="4">
        <v>202</v>
      </c>
      <c r="I27" s="41">
        <f t="shared" si="0"/>
        <v>202</v>
      </c>
      <c r="J27" s="4">
        <v>0</v>
      </c>
      <c r="M27" s="18"/>
      <c r="N27" s="12"/>
      <c r="O27" s="12"/>
      <c r="P27" s="12"/>
      <c r="Q27" s="12"/>
      <c r="R27" s="12"/>
    </row>
    <row r="28" spans="1:18" x14ac:dyDescent="0.25">
      <c r="A28" s="24">
        <v>4366</v>
      </c>
      <c r="B28" s="25" t="s">
        <v>19</v>
      </c>
      <c r="C28" s="1">
        <v>600</v>
      </c>
      <c r="D28" s="1">
        <v>613</v>
      </c>
      <c r="E28" s="4">
        <v>600</v>
      </c>
      <c r="F28" s="1">
        <v>600</v>
      </c>
      <c r="G28" s="4">
        <v>668</v>
      </c>
      <c r="I28" s="41">
        <f t="shared" si="0"/>
        <v>668</v>
      </c>
      <c r="J28" s="4">
        <v>600</v>
      </c>
      <c r="M28" s="18"/>
      <c r="N28" s="20"/>
      <c r="O28" s="20"/>
      <c r="P28" s="19"/>
      <c r="Q28" s="12"/>
      <c r="R28" s="12"/>
    </row>
    <row r="29" spans="1:18" x14ac:dyDescent="0.25">
      <c r="A29" s="24">
        <v>4369</v>
      </c>
      <c r="B29" s="25" t="s">
        <v>20</v>
      </c>
      <c r="D29" s="1">
        <v>0</v>
      </c>
      <c r="E29" s="4">
        <v>0</v>
      </c>
      <c r="F29" s="1">
        <v>0</v>
      </c>
      <c r="G29" s="4"/>
      <c r="I29" s="41">
        <f t="shared" si="0"/>
        <v>0</v>
      </c>
      <c r="J29" s="4">
        <v>0</v>
      </c>
      <c r="N29" s="20"/>
      <c r="O29" s="20"/>
      <c r="P29" s="19"/>
      <c r="Q29" s="12"/>
      <c r="R29" s="12"/>
    </row>
    <row r="30" spans="1:18" x14ac:dyDescent="0.25">
      <c r="A30" s="24" t="s">
        <v>143</v>
      </c>
      <c r="B30" s="25" t="s">
        <v>21</v>
      </c>
      <c r="C30" s="1">
        <v>805</v>
      </c>
      <c r="D30" s="1">
        <v>805</v>
      </c>
      <c r="E30" s="4">
        <v>0</v>
      </c>
      <c r="F30" s="1">
        <v>0</v>
      </c>
      <c r="G30" s="4">
        <v>0</v>
      </c>
      <c r="I30" s="41">
        <f t="shared" si="0"/>
        <v>0</v>
      </c>
      <c r="J30" s="4">
        <v>0</v>
      </c>
      <c r="M30" s="18"/>
      <c r="N30" s="20"/>
      <c r="O30" s="20"/>
      <c r="Q30" s="12"/>
      <c r="R30" s="12"/>
    </row>
    <row r="31" spans="1:18" x14ac:dyDescent="0.25">
      <c r="A31" s="24">
        <v>4379</v>
      </c>
      <c r="B31" s="25" t="s">
        <v>141</v>
      </c>
      <c r="C31" s="1">
        <v>5950</v>
      </c>
      <c r="D31" s="1">
        <v>10615</v>
      </c>
      <c r="E31" s="4">
        <v>0</v>
      </c>
      <c r="F31" s="1">
        <v>0</v>
      </c>
      <c r="G31" s="4">
        <v>0</v>
      </c>
      <c r="I31" s="41">
        <f t="shared" si="0"/>
        <v>0</v>
      </c>
      <c r="J31" s="4">
        <v>0</v>
      </c>
      <c r="M31" s="18"/>
      <c r="N31" s="20"/>
      <c r="O31" s="20"/>
      <c r="Q31" s="12"/>
      <c r="R31" s="12"/>
    </row>
    <row r="32" spans="1:18" x14ac:dyDescent="0.25">
      <c r="A32" s="37">
        <v>4410</v>
      </c>
      <c r="B32" s="38" t="s">
        <v>22</v>
      </c>
      <c r="C32" s="1">
        <v>550</v>
      </c>
      <c r="D32" s="1">
        <v>695</v>
      </c>
      <c r="E32" s="4">
        <v>600</v>
      </c>
      <c r="F32" s="1">
        <v>600</v>
      </c>
      <c r="G32" s="4">
        <v>694</v>
      </c>
      <c r="I32" s="41">
        <f t="shared" si="0"/>
        <v>694</v>
      </c>
      <c r="J32" s="4">
        <v>600</v>
      </c>
      <c r="O32" s="20"/>
    </row>
    <row r="33" spans="1:18" x14ac:dyDescent="0.25">
      <c r="A33" s="37">
        <v>4420</v>
      </c>
      <c r="B33" s="38" t="s">
        <v>50</v>
      </c>
      <c r="C33" s="1">
        <v>950</v>
      </c>
      <c r="D33" s="1">
        <v>986</v>
      </c>
      <c r="E33" s="4">
        <v>950</v>
      </c>
      <c r="F33" s="1">
        <v>950</v>
      </c>
      <c r="G33" s="4">
        <v>866</v>
      </c>
      <c r="I33" s="41">
        <f t="shared" si="0"/>
        <v>866</v>
      </c>
      <c r="J33" s="4">
        <v>850</v>
      </c>
      <c r="M33" s="13"/>
      <c r="N33" s="12"/>
      <c r="O33" s="12"/>
      <c r="P33" s="12"/>
      <c r="Q33" s="12"/>
      <c r="R33" s="12"/>
    </row>
    <row r="34" spans="1:18" x14ac:dyDescent="0.25">
      <c r="A34" s="37">
        <v>4430</v>
      </c>
      <c r="B34" s="38" t="s">
        <v>23</v>
      </c>
      <c r="C34" s="1">
        <v>5000</v>
      </c>
      <c r="D34" s="1">
        <v>7138</v>
      </c>
      <c r="E34" s="4">
        <v>6500</v>
      </c>
      <c r="F34" s="1">
        <v>6500</v>
      </c>
      <c r="G34" s="4">
        <v>8849</v>
      </c>
      <c r="I34" s="41">
        <f t="shared" si="0"/>
        <v>8849</v>
      </c>
      <c r="J34" s="4">
        <v>6500</v>
      </c>
      <c r="M34" s="11"/>
      <c r="N34" s="14"/>
      <c r="O34" s="14"/>
      <c r="P34" s="14"/>
      <c r="Q34" s="14"/>
      <c r="R34" s="14"/>
    </row>
    <row r="35" spans="1:18" ht="15.6" x14ac:dyDescent="0.3">
      <c r="A35" s="37">
        <v>4440</v>
      </c>
      <c r="B35" s="38" t="s">
        <v>24</v>
      </c>
      <c r="D35" s="1">
        <v>350</v>
      </c>
      <c r="E35" s="4">
        <v>0</v>
      </c>
      <c r="G35" s="4">
        <v>350</v>
      </c>
      <c r="I35" s="41">
        <f t="shared" si="0"/>
        <v>350</v>
      </c>
      <c r="J35" s="4">
        <v>0</v>
      </c>
      <c r="M35" s="8"/>
      <c r="N35" s="9"/>
      <c r="O35" s="9"/>
      <c r="P35" s="9"/>
      <c r="Q35" s="9"/>
      <c r="R35" s="9"/>
    </row>
    <row r="36" spans="1:18" ht="15.6" x14ac:dyDescent="0.3">
      <c r="A36" s="37">
        <v>4450</v>
      </c>
      <c r="B36" s="38" t="s">
        <v>78</v>
      </c>
      <c r="E36" s="4">
        <v>0</v>
      </c>
      <c r="G36" s="4">
        <v>0</v>
      </c>
      <c r="I36" s="41">
        <f t="shared" si="0"/>
        <v>0</v>
      </c>
      <c r="J36" s="4">
        <v>0</v>
      </c>
      <c r="M36" s="8"/>
      <c r="N36" s="10"/>
      <c r="O36" s="9"/>
      <c r="P36" s="9"/>
      <c r="Q36" s="9"/>
      <c r="R36" s="9"/>
    </row>
    <row r="37" spans="1:18" x14ac:dyDescent="0.25">
      <c r="A37" s="37">
        <v>4490</v>
      </c>
      <c r="B37" s="38" t="s">
        <v>25</v>
      </c>
      <c r="D37" s="1">
        <v>50</v>
      </c>
      <c r="E37" s="4">
        <v>0</v>
      </c>
      <c r="G37" s="1">
        <v>150</v>
      </c>
      <c r="I37" s="41">
        <f t="shared" si="0"/>
        <v>150</v>
      </c>
      <c r="J37" s="4">
        <v>0</v>
      </c>
      <c r="M37" s="11"/>
      <c r="N37" s="12"/>
      <c r="O37" s="12"/>
      <c r="P37" s="12"/>
      <c r="Q37" s="12"/>
      <c r="R37" s="12"/>
    </row>
    <row r="38" spans="1:18" x14ac:dyDescent="0.25">
      <c r="A38" s="2">
        <v>4510</v>
      </c>
      <c r="B38" s="1" t="s">
        <v>26</v>
      </c>
      <c r="D38" s="1">
        <v>750</v>
      </c>
      <c r="E38" s="4">
        <v>0</v>
      </c>
      <c r="G38" s="4">
        <v>500</v>
      </c>
      <c r="I38" s="41">
        <f t="shared" si="0"/>
        <v>500</v>
      </c>
      <c r="J38" s="4">
        <v>0</v>
      </c>
      <c r="M38" s="13"/>
      <c r="N38" s="12"/>
      <c r="O38" s="12"/>
      <c r="P38" s="12"/>
      <c r="Q38" s="12"/>
      <c r="R38" s="12"/>
    </row>
    <row r="39" spans="1:18" x14ac:dyDescent="0.25">
      <c r="A39" s="2" t="s">
        <v>126</v>
      </c>
      <c r="B39" s="1" t="s">
        <v>54</v>
      </c>
      <c r="E39" s="4">
        <v>0</v>
      </c>
      <c r="G39" s="4">
        <v>0</v>
      </c>
      <c r="I39" s="41">
        <f t="shared" si="0"/>
        <v>0</v>
      </c>
      <c r="J39" s="4">
        <v>0</v>
      </c>
      <c r="M39" s="13"/>
      <c r="N39" s="12"/>
      <c r="O39" s="12"/>
      <c r="P39" s="12"/>
      <c r="Q39" s="12"/>
      <c r="R39" s="12"/>
    </row>
    <row r="40" spans="1:18" x14ac:dyDescent="0.25">
      <c r="A40" s="26">
        <v>4610</v>
      </c>
      <c r="B40" s="27" t="s">
        <v>27</v>
      </c>
      <c r="D40" s="1">
        <v>646</v>
      </c>
      <c r="E40" s="4">
        <v>0</v>
      </c>
      <c r="G40" s="4">
        <v>682</v>
      </c>
      <c r="I40" s="41">
        <f t="shared" si="0"/>
        <v>682</v>
      </c>
      <c r="J40" s="4">
        <v>0</v>
      </c>
      <c r="M40" s="18"/>
      <c r="N40" s="12"/>
      <c r="O40" s="12"/>
      <c r="P40" s="12"/>
      <c r="Q40" s="12"/>
      <c r="R40" s="12"/>
    </row>
    <row r="41" spans="1:18" x14ac:dyDescent="0.25">
      <c r="A41" s="26">
        <v>4631</v>
      </c>
      <c r="B41" s="27" t="s">
        <v>138</v>
      </c>
      <c r="D41" s="1">
        <v>200</v>
      </c>
      <c r="E41" s="4">
        <v>0</v>
      </c>
      <c r="G41" s="4">
        <v>6053</v>
      </c>
      <c r="I41" s="41">
        <f t="shared" si="0"/>
        <v>6053</v>
      </c>
      <c r="J41" s="4">
        <v>0</v>
      </c>
      <c r="M41" s="18"/>
      <c r="N41" s="20"/>
      <c r="O41" s="20"/>
      <c r="P41" s="12"/>
      <c r="Q41" s="12"/>
      <c r="R41" s="12"/>
    </row>
    <row r="42" spans="1:18" x14ac:dyDescent="0.25">
      <c r="A42" s="26" t="s">
        <v>80</v>
      </c>
      <c r="B42" s="27" t="s">
        <v>11</v>
      </c>
      <c r="E42" s="4">
        <v>0</v>
      </c>
      <c r="G42" s="4"/>
      <c r="I42" s="41">
        <f t="shared" si="0"/>
        <v>0</v>
      </c>
      <c r="J42" s="4">
        <v>0</v>
      </c>
      <c r="M42" s="18"/>
      <c r="N42" s="20"/>
      <c r="O42" s="20"/>
      <c r="P42" s="20"/>
      <c r="Q42" s="12"/>
      <c r="R42" s="12"/>
    </row>
    <row r="43" spans="1:18" x14ac:dyDescent="0.25">
      <c r="A43" s="26" t="s">
        <v>104</v>
      </c>
      <c r="B43" s="27" t="s">
        <v>28</v>
      </c>
      <c r="C43" s="1">
        <v>1800</v>
      </c>
      <c r="D43" s="1">
        <v>1729</v>
      </c>
      <c r="E43" s="4">
        <v>1800</v>
      </c>
      <c r="F43" s="1">
        <v>1800</v>
      </c>
      <c r="G43" s="4">
        <v>2556</v>
      </c>
      <c r="H43" s="4">
        <v>450</v>
      </c>
      <c r="I43" s="41">
        <f t="shared" si="0"/>
        <v>3006</v>
      </c>
      <c r="J43" s="4">
        <v>2000</v>
      </c>
      <c r="M43" s="18"/>
      <c r="N43" s="20"/>
      <c r="O43" s="20"/>
      <c r="P43" s="20"/>
      <c r="Q43" s="12"/>
      <c r="R43" s="12"/>
    </row>
    <row r="44" spans="1:18" x14ac:dyDescent="0.25">
      <c r="A44" s="26" t="s">
        <v>121</v>
      </c>
      <c r="B44" s="27" t="s">
        <v>122</v>
      </c>
      <c r="E44" s="1">
        <v>0</v>
      </c>
      <c r="G44" s="4"/>
      <c r="I44" s="41">
        <f t="shared" si="0"/>
        <v>0</v>
      </c>
      <c r="J44" s="1">
        <v>0</v>
      </c>
      <c r="M44" s="18"/>
      <c r="N44" s="20"/>
      <c r="O44" s="20"/>
      <c r="P44" s="20"/>
      <c r="Q44" s="12"/>
      <c r="R44" s="12"/>
    </row>
    <row r="45" spans="1:18" x14ac:dyDescent="0.25">
      <c r="A45" s="26" t="s">
        <v>72</v>
      </c>
      <c r="B45" s="27" t="s">
        <v>73</v>
      </c>
      <c r="E45" s="1">
        <v>0</v>
      </c>
      <c r="G45" s="4"/>
      <c r="I45" s="41">
        <f t="shared" si="0"/>
        <v>0</v>
      </c>
      <c r="J45" s="1">
        <v>0</v>
      </c>
      <c r="M45" s="13"/>
      <c r="N45" s="12"/>
      <c r="O45" s="12"/>
      <c r="P45" s="12"/>
      <c r="Q45" s="12"/>
      <c r="R45" s="12"/>
    </row>
    <row r="46" spans="1:18" x14ac:dyDescent="0.25">
      <c r="A46" s="28" t="s">
        <v>115</v>
      </c>
      <c r="B46" s="29" t="s">
        <v>116</v>
      </c>
      <c r="E46" s="1">
        <v>0</v>
      </c>
      <c r="G46" s="4"/>
      <c r="I46" s="41">
        <f t="shared" si="0"/>
        <v>0</v>
      </c>
      <c r="J46" s="1">
        <v>0</v>
      </c>
      <c r="Q46" s="21"/>
    </row>
    <row r="47" spans="1:18" x14ac:dyDescent="0.25">
      <c r="A47" s="28" t="s">
        <v>81</v>
      </c>
      <c r="B47" s="29" t="s">
        <v>82</v>
      </c>
      <c r="E47" s="1">
        <v>0</v>
      </c>
      <c r="G47" s="4"/>
      <c r="I47" s="41">
        <f t="shared" si="0"/>
        <v>0</v>
      </c>
      <c r="J47" s="1">
        <v>0</v>
      </c>
      <c r="Q47" s="21"/>
    </row>
    <row r="48" spans="1:18" x14ac:dyDescent="0.25">
      <c r="A48" s="28" t="s">
        <v>55</v>
      </c>
      <c r="B48" s="29" t="s">
        <v>56</v>
      </c>
      <c r="E48" s="1">
        <v>0</v>
      </c>
      <c r="G48" s="4"/>
      <c r="I48" s="41">
        <f t="shared" si="0"/>
        <v>0</v>
      </c>
      <c r="J48" s="1">
        <v>0</v>
      </c>
    </row>
    <row r="49" spans="1:18" ht="14.25" customHeight="1" x14ac:dyDescent="0.3">
      <c r="A49" s="28" t="s">
        <v>51</v>
      </c>
      <c r="B49" s="29" t="s">
        <v>29</v>
      </c>
      <c r="C49" s="1">
        <v>25000</v>
      </c>
      <c r="D49" s="1">
        <v>4389</v>
      </c>
      <c r="E49" s="1">
        <v>1500</v>
      </c>
      <c r="F49" s="1">
        <v>1500</v>
      </c>
      <c r="G49" s="4">
        <v>2174</v>
      </c>
      <c r="I49" s="41">
        <f t="shared" si="0"/>
        <v>2174</v>
      </c>
      <c r="J49" s="1">
        <v>1500</v>
      </c>
      <c r="M49" s="8"/>
      <c r="N49" s="9"/>
      <c r="O49" s="9"/>
      <c r="P49" s="9"/>
      <c r="Q49" s="9"/>
      <c r="R49" s="9"/>
    </row>
    <row r="50" spans="1:18" ht="15.6" x14ac:dyDescent="0.3">
      <c r="A50" s="39" t="s">
        <v>100</v>
      </c>
      <c r="B50" s="40" t="s">
        <v>101</v>
      </c>
      <c r="C50" s="1">
        <v>200</v>
      </c>
      <c r="D50" s="1">
        <v>14101</v>
      </c>
      <c r="E50" s="1">
        <v>2000</v>
      </c>
      <c r="F50" s="1">
        <v>2000</v>
      </c>
      <c r="G50" s="4">
        <v>2253</v>
      </c>
      <c r="H50" s="4">
        <v>400</v>
      </c>
      <c r="I50" s="41">
        <f t="shared" si="0"/>
        <v>2653</v>
      </c>
      <c r="J50" s="1">
        <v>2000</v>
      </c>
      <c r="M50" s="8"/>
      <c r="N50" s="10"/>
      <c r="O50" s="9"/>
      <c r="P50" s="9"/>
      <c r="Q50" s="9"/>
      <c r="R50" s="9"/>
    </row>
    <row r="51" spans="1:18" x14ac:dyDescent="0.25">
      <c r="A51" s="39" t="s">
        <v>103</v>
      </c>
      <c r="B51" s="40" t="s">
        <v>102</v>
      </c>
      <c r="C51" s="1">
        <v>200</v>
      </c>
      <c r="E51" s="1">
        <v>2000</v>
      </c>
      <c r="F51" s="1">
        <v>2000</v>
      </c>
      <c r="G51" s="4">
        <v>9243</v>
      </c>
      <c r="H51" s="4">
        <v>200</v>
      </c>
      <c r="I51" s="41">
        <f t="shared" si="0"/>
        <v>9443</v>
      </c>
      <c r="J51" s="1">
        <v>2000</v>
      </c>
      <c r="M51" s="11"/>
      <c r="N51" s="12"/>
      <c r="O51" s="12"/>
      <c r="P51" s="12"/>
      <c r="Q51" s="12"/>
      <c r="R51" s="12"/>
    </row>
    <row r="52" spans="1:18" x14ac:dyDescent="0.25">
      <c r="A52" s="39" t="s">
        <v>155</v>
      </c>
      <c r="B52" s="40" t="s">
        <v>156</v>
      </c>
      <c r="E52" s="1">
        <v>2000</v>
      </c>
      <c r="F52" s="1">
        <v>2000</v>
      </c>
      <c r="G52" s="4">
        <v>3824</v>
      </c>
      <c r="H52" s="4">
        <v>1200</v>
      </c>
      <c r="I52" s="41">
        <f t="shared" si="0"/>
        <v>5024</v>
      </c>
      <c r="J52" s="1">
        <v>2000</v>
      </c>
      <c r="M52" s="11"/>
      <c r="N52" s="12"/>
      <c r="O52" s="12"/>
      <c r="P52" s="12"/>
      <c r="Q52" s="12"/>
      <c r="R52" s="12"/>
    </row>
    <row r="53" spans="1:18" x14ac:dyDescent="0.25">
      <c r="A53" s="39">
        <v>4830</v>
      </c>
      <c r="B53" s="40" t="s">
        <v>88</v>
      </c>
      <c r="E53" s="1">
        <v>0</v>
      </c>
      <c r="G53" s="4"/>
      <c r="I53" s="41">
        <f t="shared" si="0"/>
        <v>0</v>
      </c>
      <c r="J53" s="1">
        <v>0</v>
      </c>
      <c r="M53" s="13"/>
      <c r="N53" s="12"/>
      <c r="O53" s="12"/>
      <c r="P53" s="12"/>
      <c r="Q53" s="12"/>
      <c r="R53" s="12"/>
    </row>
    <row r="54" spans="1:18" x14ac:dyDescent="0.25">
      <c r="A54" s="39" t="s">
        <v>52</v>
      </c>
      <c r="B54" s="40" t="s">
        <v>30</v>
      </c>
      <c r="D54" s="1">
        <v>500</v>
      </c>
      <c r="E54" s="1">
        <v>0</v>
      </c>
      <c r="I54" s="41">
        <f t="shared" si="0"/>
        <v>0</v>
      </c>
      <c r="J54" s="1">
        <v>0</v>
      </c>
      <c r="M54" s="13"/>
      <c r="N54" s="12"/>
      <c r="O54" s="12"/>
      <c r="P54" s="12"/>
      <c r="Q54" s="12"/>
      <c r="R54" s="12"/>
    </row>
    <row r="55" spans="1:18" x14ac:dyDescent="0.25">
      <c r="A55" s="39" t="s">
        <v>90</v>
      </c>
      <c r="B55" s="40" t="s">
        <v>91</v>
      </c>
      <c r="C55" s="1">
        <v>1000</v>
      </c>
      <c r="D55" s="1">
        <v>1675</v>
      </c>
      <c r="E55" s="1">
        <v>1500</v>
      </c>
      <c r="F55" s="1">
        <v>1500</v>
      </c>
      <c r="G55" s="4">
        <v>1457</v>
      </c>
      <c r="H55" s="4">
        <v>500</v>
      </c>
      <c r="I55" s="41">
        <f t="shared" si="0"/>
        <v>1957</v>
      </c>
      <c r="J55" s="1">
        <v>1600</v>
      </c>
      <c r="M55" s="13"/>
      <c r="N55" s="12"/>
      <c r="O55" s="12"/>
      <c r="P55" s="12"/>
      <c r="Q55" s="12"/>
      <c r="R55" s="12"/>
    </row>
    <row r="56" spans="1:18" x14ac:dyDescent="0.25">
      <c r="A56" s="39" t="s">
        <v>134</v>
      </c>
      <c r="B56" s="40" t="s">
        <v>127</v>
      </c>
      <c r="E56" s="1">
        <v>0</v>
      </c>
      <c r="G56" s="4"/>
      <c r="I56" s="41">
        <f t="shared" si="0"/>
        <v>0</v>
      </c>
      <c r="J56" s="1">
        <v>0</v>
      </c>
      <c r="M56" s="13"/>
      <c r="N56" s="12"/>
      <c r="O56" s="12"/>
      <c r="P56" s="12"/>
      <c r="Q56" s="12"/>
      <c r="R56" s="12"/>
    </row>
    <row r="57" spans="1:18" x14ac:dyDescent="0.25">
      <c r="A57" s="39" t="s">
        <v>92</v>
      </c>
      <c r="B57" s="40" t="s">
        <v>93</v>
      </c>
      <c r="D57" s="1">
        <v>100</v>
      </c>
      <c r="E57" s="1">
        <v>100</v>
      </c>
      <c r="F57" s="1">
        <v>100</v>
      </c>
      <c r="G57" s="1">
        <v>100</v>
      </c>
      <c r="I57" s="41">
        <f t="shared" si="0"/>
        <v>100</v>
      </c>
      <c r="J57" s="1">
        <v>0</v>
      </c>
      <c r="M57" s="13"/>
      <c r="N57" s="12"/>
      <c r="O57" s="12"/>
      <c r="P57" s="12"/>
      <c r="Q57" s="12"/>
      <c r="R57" s="12"/>
    </row>
    <row r="58" spans="1:18" x14ac:dyDescent="0.25">
      <c r="A58" s="39">
        <v>4890</v>
      </c>
      <c r="B58" s="40" t="s">
        <v>110</v>
      </c>
      <c r="D58" s="1">
        <v>302</v>
      </c>
      <c r="E58" s="1">
        <v>0</v>
      </c>
      <c r="G58" s="6"/>
      <c r="I58" s="41">
        <f t="shared" si="0"/>
        <v>0</v>
      </c>
      <c r="J58" s="1">
        <v>0</v>
      </c>
      <c r="M58" s="18"/>
      <c r="N58" s="12"/>
      <c r="O58" s="12"/>
      <c r="P58" s="12"/>
      <c r="Q58" s="12"/>
      <c r="R58" s="12"/>
    </row>
    <row r="59" spans="1:18" x14ac:dyDescent="0.25">
      <c r="A59" s="39" t="s">
        <v>117</v>
      </c>
      <c r="B59" s="40" t="s">
        <v>118</v>
      </c>
      <c r="E59" s="1">
        <v>0</v>
      </c>
      <c r="G59" s="6"/>
      <c r="I59" s="41">
        <f t="shared" si="0"/>
        <v>0</v>
      </c>
      <c r="J59" s="1">
        <v>0</v>
      </c>
      <c r="M59" s="18"/>
      <c r="N59" s="12"/>
      <c r="O59" s="12"/>
      <c r="P59" s="12"/>
      <c r="Q59" s="12"/>
      <c r="R59" s="12"/>
    </row>
    <row r="60" spans="1:18" x14ac:dyDescent="0.25">
      <c r="A60" s="39" t="s">
        <v>112</v>
      </c>
      <c r="B60" s="40" t="s">
        <v>119</v>
      </c>
      <c r="E60" s="1">
        <v>0</v>
      </c>
      <c r="G60" s="6"/>
      <c r="I60" s="41">
        <f t="shared" si="0"/>
        <v>0</v>
      </c>
      <c r="J60" s="1">
        <v>0</v>
      </c>
      <c r="M60" s="18"/>
      <c r="N60" s="20"/>
      <c r="O60" s="20"/>
      <c r="P60" s="12"/>
      <c r="Q60" s="12"/>
      <c r="R60" s="12"/>
    </row>
    <row r="61" spans="1:18" x14ac:dyDescent="0.25">
      <c r="A61" s="2"/>
      <c r="C61" s="4">
        <f t="shared" ref="C61:E61" si="1">SUM(C4:C60)</f>
        <v>705988</v>
      </c>
      <c r="D61" s="4">
        <f t="shared" si="1"/>
        <v>708970</v>
      </c>
      <c r="E61" s="4">
        <f t="shared" si="1"/>
        <v>769540.78999999992</v>
      </c>
      <c r="F61" s="4">
        <f t="shared" ref="F61:J61" si="2">SUM(F4:F60)</f>
        <v>797183</v>
      </c>
      <c r="G61" s="4">
        <f t="shared" si="2"/>
        <v>725905.57000000007</v>
      </c>
      <c r="H61" s="4">
        <f t="shared" si="2"/>
        <v>90728</v>
      </c>
      <c r="I61" s="4">
        <f t="shared" si="2"/>
        <v>768605.57000000007</v>
      </c>
      <c r="J61" s="4">
        <f t="shared" si="2"/>
        <v>806093</v>
      </c>
      <c r="L61" s="4"/>
      <c r="M61" s="18"/>
      <c r="N61" s="20"/>
      <c r="O61" s="20"/>
      <c r="P61" s="20"/>
      <c r="Q61" s="12"/>
      <c r="R61" s="12"/>
    </row>
    <row r="62" spans="1:18" ht="13.5" customHeight="1" x14ac:dyDescent="0.25">
      <c r="A62" s="2"/>
      <c r="G62" s="4"/>
      <c r="J62" s="4"/>
      <c r="L62" s="4"/>
      <c r="M62" s="18"/>
      <c r="N62" s="20"/>
      <c r="O62" s="20"/>
      <c r="P62" s="20"/>
      <c r="Q62" s="12"/>
      <c r="R62" s="12"/>
    </row>
    <row r="63" spans="1:18" x14ac:dyDescent="0.25">
      <c r="A63" s="2"/>
      <c r="G63" s="5"/>
      <c r="N63" s="16"/>
      <c r="O63" s="20"/>
    </row>
    <row r="64" spans="1:18" x14ac:dyDescent="0.25">
      <c r="A64" s="2" t="s">
        <v>0</v>
      </c>
      <c r="C64" s="2">
        <v>2024</v>
      </c>
      <c r="D64" s="2">
        <v>2024</v>
      </c>
      <c r="E64" s="2">
        <v>2025</v>
      </c>
      <c r="F64" s="2">
        <v>2025</v>
      </c>
      <c r="G64" s="42">
        <v>45943</v>
      </c>
      <c r="H64" s="7"/>
      <c r="I64" s="42">
        <v>45657</v>
      </c>
      <c r="J64" s="2">
        <v>2026</v>
      </c>
      <c r="L64" s="2"/>
      <c r="M64" s="13"/>
      <c r="N64" s="12"/>
      <c r="O64" s="12"/>
      <c r="P64" s="12"/>
      <c r="Q64" s="12"/>
      <c r="R64" s="12"/>
    </row>
    <row r="65" spans="1:14" x14ac:dyDescent="0.25">
      <c r="A65" s="2" t="s">
        <v>1</v>
      </c>
      <c r="B65" s="1" t="s">
        <v>31</v>
      </c>
      <c r="C65" s="32" t="s">
        <v>87</v>
      </c>
      <c r="D65" s="32" t="s">
        <v>3</v>
      </c>
      <c r="E65" s="32" t="s">
        <v>87</v>
      </c>
      <c r="F65" s="32" t="s">
        <v>137</v>
      </c>
      <c r="G65" s="54" t="s">
        <v>3</v>
      </c>
      <c r="H65" s="55" t="s">
        <v>89</v>
      </c>
      <c r="I65" s="56" t="s">
        <v>59</v>
      </c>
      <c r="J65" s="32" t="s">
        <v>4</v>
      </c>
      <c r="L65" s="2"/>
    </row>
    <row r="66" spans="1:14" x14ac:dyDescent="0.25">
      <c r="A66" s="22">
        <v>5110</v>
      </c>
      <c r="B66" s="23" t="s">
        <v>32</v>
      </c>
      <c r="C66" s="1">
        <v>22500</v>
      </c>
      <c r="D66" s="1">
        <v>19781</v>
      </c>
      <c r="E66" s="1">
        <v>22000</v>
      </c>
      <c r="F66" s="1">
        <v>22000</v>
      </c>
      <c r="G66" s="6">
        <v>18239</v>
      </c>
      <c r="H66" s="4">
        <v>150</v>
      </c>
      <c r="I66" s="41">
        <f>SUM(G66+H66)</f>
        <v>18389</v>
      </c>
      <c r="J66" s="1">
        <v>22000</v>
      </c>
    </row>
    <row r="67" spans="1:14" x14ac:dyDescent="0.25">
      <c r="A67" s="22">
        <v>5130</v>
      </c>
      <c r="B67" s="23" t="s">
        <v>33</v>
      </c>
      <c r="C67" s="1">
        <v>2000</v>
      </c>
      <c r="D67" s="1">
        <v>0</v>
      </c>
      <c r="E67" s="1">
        <v>2000</v>
      </c>
      <c r="F67" s="1">
        <v>2815</v>
      </c>
      <c r="G67" s="6">
        <v>2815</v>
      </c>
      <c r="I67" s="41">
        <f t="shared" ref="I67:I100" si="3">SUM(G67+H67)</f>
        <v>2815</v>
      </c>
      <c r="J67" s="1">
        <v>5000</v>
      </c>
    </row>
    <row r="68" spans="1:14" x14ac:dyDescent="0.25">
      <c r="A68" s="22">
        <v>5140</v>
      </c>
      <c r="B68" s="23" t="s">
        <v>34</v>
      </c>
      <c r="C68" s="1">
        <v>45000</v>
      </c>
      <c r="D68" s="1">
        <v>36883</v>
      </c>
      <c r="E68" s="1">
        <v>43000</v>
      </c>
      <c r="F68" s="1">
        <v>41631</v>
      </c>
      <c r="G68" s="6">
        <v>32332</v>
      </c>
      <c r="H68" s="4">
        <v>4200</v>
      </c>
      <c r="I68" s="41">
        <f t="shared" si="3"/>
        <v>36532</v>
      </c>
      <c r="J68" s="1">
        <v>44500</v>
      </c>
    </row>
    <row r="69" spans="1:14" x14ac:dyDescent="0.25">
      <c r="A69" s="22">
        <v>5150</v>
      </c>
      <c r="B69" s="23" t="s">
        <v>35</v>
      </c>
      <c r="C69" s="1">
        <v>25500</v>
      </c>
      <c r="D69" s="1">
        <v>25706</v>
      </c>
      <c r="E69" s="1">
        <v>26500</v>
      </c>
      <c r="F69" s="1">
        <v>26500</v>
      </c>
      <c r="G69" s="6">
        <v>22785</v>
      </c>
      <c r="H69" s="4">
        <v>3500</v>
      </c>
      <c r="I69" s="41">
        <f t="shared" si="3"/>
        <v>26285</v>
      </c>
      <c r="J69" s="1">
        <v>27000</v>
      </c>
      <c r="M69" s="4"/>
    </row>
    <row r="70" spans="1:14" x14ac:dyDescent="0.25">
      <c r="A70" s="22">
        <v>5160</v>
      </c>
      <c r="B70" s="23" t="s">
        <v>36</v>
      </c>
      <c r="C70" s="1">
        <v>1000</v>
      </c>
      <c r="D70" s="1">
        <v>655</v>
      </c>
      <c r="E70" s="1">
        <v>1000</v>
      </c>
      <c r="F70" s="1">
        <v>1000</v>
      </c>
      <c r="G70" s="6">
        <v>440</v>
      </c>
      <c r="H70" s="4">
        <v>200</v>
      </c>
      <c r="I70" s="41">
        <f t="shared" si="3"/>
        <v>640</v>
      </c>
      <c r="J70" s="1">
        <v>1000</v>
      </c>
      <c r="M70" s="4"/>
    </row>
    <row r="71" spans="1:14" x14ac:dyDescent="0.25">
      <c r="A71" s="22">
        <v>5191</v>
      </c>
      <c r="B71" s="23" t="s">
        <v>79</v>
      </c>
      <c r="G71" s="6"/>
      <c r="I71" s="41">
        <f t="shared" si="3"/>
        <v>0</v>
      </c>
      <c r="M71" s="4"/>
    </row>
    <row r="72" spans="1:14" x14ac:dyDescent="0.25">
      <c r="A72" s="22">
        <v>51932</v>
      </c>
      <c r="B72" s="23" t="s">
        <v>37</v>
      </c>
      <c r="C72" s="1">
        <v>12600</v>
      </c>
      <c r="D72" s="1">
        <v>5268</v>
      </c>
      <c r="E72" s="1">
        <v>13000</v>
      </c>
      <c r="F72" s="1">
        <v>13554</v>
      </c>
      <c r="G72" s="6">
        <v>13839</v>
      </c>
      <c r="I72" s="41">
        <f t="shared" si="3"/>
        <v>13839</v>
      </c>
      <c r="J72" s="1">
        <v>14000</v>
      </c>
    </row>
    <row r="73" spans="1:14" x14ac:dyDescent="0.25">
      <c r="A73" s="22">
        <v>51938</v>
      </c>
      <c r="B73" s="23" t="s">
        <v>37</v>
      </c>
      <c r="D73" s="1">
        <v>7902</v>
      </c>
      <c r="G73" s="6"/>
      <c r="I73" s="41">
        <f t="shared" si="3"/>
        <v>0</v>
      </c>
    </row>
    <row r="74" spans="1:14" x14ac:dyDescent="0.25">
      <c r="A74" s="22">
        <v>5198</v>
      </c>
      <c r="B74" s="23" t="s">
        <v>94</v>
      </c>
      <c r="G74" s="6">
        <v>0.3</v>
      </c>
      <c r="I74" s="41">
        <f t="shared" si="3"/>
        <v>0.3</v>
      </c>
    </row>
    <row r="75" spans="1:14" x14ac:dyDescent="0.25">
      <c r="A75" s="24">
        <v>5210</v>
      </c>
      <c r="B75" s="25" t="s">
        <v>38</v>
      </c>
      <c r="C75" s="1">
        <v>1500</v>
      </c>
      <c r="D75" s="1">
        <v>2780</v>
      </c>
      <c r="E75" s="1">
        <v>2800</v>
      </c>
      <c r="F75" s="1">
        <v>2800</v>
      </c>
      <c r="G75" s="6">
        <v>2592</v>
      </c>
      <c r="H75" s="4">
        <v>0</v>
      </c>
      <c r="I75" s="41">
        <f t="shared" si="3"/>
        <v>2592</v>
      </c>
      <c r="J75" s="1">
        <v>2800</v>
      </c>
    </row>
    <row r="76" spans="1:14" x14ac:dyDescent="0.25">
      <c r="A76" s="24">
        <v>5220</v>
      </c>
      <c r="B76" s="25" t="s">
        <v>39</v>
      </c>
      <c r="C76" s="1">
        <v>135047</v>
      </c>
      <c r="D76" s="4">
        <v>141776</v>
      </c>
      <c r="E76" s="4">
        <v>148544.75</v>
      </c>
      <c r="F76" s="4">
        <v>156192</v>
      </c>
      <c r="G76" s="6">
        <v>156192</v>
      </c>
      <c r="H76" s="4">
        <v>0</v>
      </c>
      <c r="I76" s="41">
        <f t="shared" si="3"/>
        <v>156192</v>
      </c>
      <c r="J76" s="4">
        <v>157198</v>
      </c>
    </row>
    <row r="77" spans="1:14" x14ac:dyDescent="0.25">
      <c r="A77" s="24">
        <v>5230</v>
      </c>
      <c r="B77" s="25" t="s">
        <v>40</v>
      </c>
      <c r="C77" s="1">
        <v>17951</v>
      </c>
      <c r="D77" s="1">
        <v>17951</v>
      </c>
      <c r="E77" s="4">
        <v>18371.060000000001</v>
      </c>
      <c r="F77" s="1">
        <v>18371</v>
      </c>
      <c r="G77" s="6">
        <v>18371</v>
      </c>
      <c r="H77" s="4">
        <v>0</v>
      </c>
      <c r="I77" s="41">
        <f t="shared" si="3"/>
        <v>18371</v>
      </c>
      <c r="J77" s="4">
        <v>18831</v>
      </c>
    </row>
    <row r="78" spans="1:14" ht="15.6" x14ac:dyDescent="0.3">
      <c r="A78" s="24">
        <v>5240</v>
      </c>
      <c r="B78" s="25" t="s">
        <v>41</v>
      </c>
      <c r="C78" s="1">
        <v>2500</v>
      </c>
      <c r="D78" s="1">
        <v>3004</v>
      </c>
      <c r="E78" s="1">
        <v>3500</v>
      </c>
      <c r="F78" s="1">
        <v>3500</v>
      </c>
      <c r="G78" s="6">
        <v>2291</v>
      </c>
      <c r="H78" s="4">
        <v>500</v>
      </c>
      <c r="I78" s="41">
        <f t="shared" si="3"/>
        <v>2791</v>
      </c>
      <c r="J78" s="1">
        <v>3500</v>
      </c>
      <c r="N78" s="9"/>
    </row>
    <row r="79" spans="1:14" ht="15.6" x14ac:dyDescent="0.3">
      <c r="A79" s="26">
        <v>5331</v>
      </c>
      <c r="B79" s="27" t="s">
        <v>42</v>
      </c>
      <c r="C79" s="1">
        <v>220505</v>
      </c>
      <c r="D79" s="1">
        <v>230337</v>
      </c>
      <c r="E79" s="1">
        <v>291514</v>
      </c>
      <c r="F79" s="1">
        <v>297114</v>
      </c>
      <c r="G79" s="6">
        <v>273276</v>
      </c>
      <c r="H79" s="4">
        <v>13000</v>
      </c>
      <c r="I79" s="41">
        <f>SUM(G79+H79)</f>
        <v>286276</v>
      </c>
      <c r="J79" s="1">
        <v>324069</v>
      </c>
      <c r="M79" s="4"/>
      <c r="N79" s="9"/>
    </row>
    <row r="80" spans="1:14" ht="15.6" x14ac:dyDescent="0.3">
      <c r="A80" s="26" t="s">
        <v>109</v>
      </c>
      <c r="B80" s="27" t="s">
        <v>43</v>
      </c>
      <c r="C80" s="1">
        <v>90000</v>
      </c>
      <c r="D80" s="1">
        <v>78117</v>
      </c>
      <c r="E80" s="1">
        <v>90000</v>
      </c>
      <c r="F80" s="1">
        <v>84400</v>
      </c>
      <c r="G80" s="6">
        <v>74743</v>
      </c>
      <c r="H80" s="4">
        <v>12000</v>
      </c>
      <c r="I80" s="41">
        <f t="shared" si="3"/>
        <v>86743</v>
      </c>
      <c r="J80" s="1">
        <v>90000</v>
      </c>
      <c r="M80" s="4"/>
      <c r="N80" s="9"/>
    </row>
    <row r="81" spans="1:14" x14ac:dyDescent="0.25">
      <c r="A81" s="26" t="s">
        <v>85</v>
      </c>
      <c r="B81" s="27" t="s">
        <v>86</v>
      </c>
      <c r="G81" s="6"/>
      <c r="I81" s="41">
        <f t="shared" si="3"/>
        <v>0</v>
      </c>
      <c r="M81" s="4"/>
    </row>
    <row r="82" spans="1:14" x14ac:dyDescent="0.25">
      <c r="A82" s="26">
        <v>5333</v>
      </c>
      <c r="B82" s="27" t="s">
        <v>57</v>
      </c>
      <c r="C82" s="1">
        <v>18000</v>
      </c>
      <c r="D82" s="1">
        <v>1203</v>
      </c>
      <c r="E82" s="1">
        <v>2000</v>
      </c>
      <c r="F82" s="1">
        <v>2000</v>
      </c>
      <c r="G82" s="6">
        <v>473</v>
      </c>
      <c r="H82" s="4">
        <v>0</v>
      </c>
      <c r="I82" s="41">
        <f t="shared" si="3"/>
        <v>473</v>
      </c>
    </row>
    <row r="83" spans="1:14" x14ac:dyDescent="0.25">
      <c r="A83" s="26">
        <v>5342</v>
      </c>
      <c r="B83" s="27" t="s">
        <v>44</v>
      </c>
      <c r="C83" s="1">
        <v>3000</v>
      </c>
      <c r="D83" s="1">
        <v>2584</v>
      </c>
      <c r="E83" s="1">
        <v>3000</v>
      </c>
      <c r="F83" s="1">
        <v>3000</v>
      </c>
      <c r="G83" s="6">
        <v>2118</v>
      </c>
      <c r="H83" s="4">
        <v>300</v>
      </c>
      <c r="I83" s="41">
        <f t="shared" si="3"/>
        <v>2418</v>
      </c>
      <c r="J83" s="1">
        <v>3000</v>
      </c>
    </row>
    <row r="84" spans="1:14" x14ac:dyDescent="0.25">
      <c r="A84" s="26" t="s">
        <v>105</v>
      </c>
      <c r="B84" s="27" t="s">
        <v>106</v>
      </c>
      <c r="C84" s="1">
        <v>36000</v>
      </c>
      <c r="D84" s="1">
        <v>35507</v>
      </c>
      <c r="E84" s="1">
        <v>36000</v>
      </c>
      <c r="F84" s="1">
        <v>36000</v>
      </c>
      <c r="G84" s="6">
        <v>28553</v>
      </c>
      <c r="H84" s="4">
        <v>5500</v>
      </c>
      <c r="I84" s="41">
        <f t="shared" si="3"/>
        <v>34053</v>
      </c>
      <c r="J84" s="1">
        <v>36000</v>
      </c>
      <c r="N84" s="4"/>
    </row>
    <row r="85" spans="1:14" x14ac:dyDescent="0.25">
      <c r="A85" s="26" t="s">
        <v>108</v>
      </c>
      <c r="B85" s="27" t="s">
        <v>107</v>
      </c>
      <c r="C85" s="1">
        <v>21000</v>
      </c>
      <c r="D85" s="1">
        <v>18436</v>
      </c>
      <c r="E85" s="1">
        <v>21000</v>
      </c>
      <c r="F85" s="1">
        <v>21000</v>
      </c>
      <c r="G85" s="6">
        <v>16752</v>
      </c>
      <c r="H85" s="4">
        <v>3200</v>
      </c>
      <c r="I85" s="41">
        <f t="shared" si="3"/>
        <v>19952</v>
      </c>
      <c r="J85" s="1">
        <v>21000</v>
      </c>
      <c r="N85" s="4"/>
    </row>
    <row r="86" spans="1:14" x14ac:dyDescent="0.25">
      <c r="A86" s="26">
        <v>5364</v>
      </c>
      <c r="B86" s="27" t="s">
        <v>114</v>
      </c>
      <c r="C86" s="1">
        <v>5</v>
      </c>
      <c r="D86" s="1">
        <v>7</v>
      </c>
      <c r="E86" s="1">
        <v>7</v>
      </c>
      <c r="F86" s="1">
        <v>7</v>
      </c>
      <c r="G86" s="6">
        <v>8</v>
      </c>
      <c r="I86" s="41">
        <f t="shared" si="3"/>
        <v>8</v>
      </c>
      <c r="J86" s="1">
        <v>8</v>
      </c>
    </row>
    <row r="87" spans="1:14" x14ac:dyDescent="0.25">
      <c r="A87" s="26">
        <v>5410</v>
      </c>
      <c r="B87" s="27" t="s">
        <v>95</v>
      </c>
      <c r="G87" s="6"/>
      <c r="I87" s="41">
        <f t="shared" si="3"/>
        <v>0</v>
      </c>
    </row>
    <row r="88" spans="1:14" x14ac:dyDescent="0.25">
      <c r="A88" s="28">
        <v>5690</v>
      </c>
      <c r="B88" s="29" t="s">
        <v>45</v>
      </c>
      <c r="C88" s="1">
        <v>1000</v>
      </c>
      <c r="D88" s="1">
        <v>382</v>
      </c>
      <c r="E88" s="1">
        <v>1000</v>
      </c>
      <c r="F88" s="1">
        <v>1000</v>
      </c>
      <c r="G88" s="6">
        <v>590</v>
      </c>
      <c r="H88" s="4">
        <v>0</v>
      </c>
      <c r="I88" s="41">
        <f t="shared" si="3"/>
        <v>590</v>
      </c>
      <c r="J88" s="1">
        <v>1000</v>
      </c>
      <c r="N88" s="4"/>
    </row>
    <row r="89" spans="1:14" x14ac:dyDescent="0.25">
      <c r="A89" s="30">
        <v>5714</v>
      </c>
      <c r="B89" s="31" t="s">
        <v>74</v>
      </c>
      <c r="G89" s="6"/>
      <c r="I89" s="41">
        <f t="shared" si="3"/>
        <v>0</v>
      </c>
    </row>
    <row r="90" spans="1:14" x14ac:dyDescent="0.25">
      <c r="A90" s="30">
        <v>5719</v>
      </c>
      <c r="B90" s="31" t="s">
        <v>75</v>
      </c>
      <c r="G90" s="6"/>
      <c r="I90" s="41">
        <f t="shared" si="3"/>
        <v>0</v>
      </c>
      <c r="N90" s="4"/>
    </row>
    <row r="91" spans="1:14" x14ac:dyDescent="0.25">
      <c r="A91" s="30" t="s">
        <v>58</v>
      </c>
      <c r="B91" s="31" t="s">
        <v>46</v>
      </c>
      <c r="F91" s="1">
        <v>19995</v>
      </c>
      <c r="G91" s="6">
        <v>19995</v>
      </c>
      <c r="I91" s="41">
        <f t="shared" si="3"/>
        <v>19995</v>
      </c>
      <c r="J91" s="1">
        <v>0</v>
      </c>
    </row>
    <row r="92" spans="1:14" x14ac:dyDescent="0.25">
      <c r="A92" s="30">
        <v>57327</v>
      </c>
      <c r="B92" s="31" t="s">
        <v>76</v>
      </c>
      <c r="G92" s="6"/>
      <c r="I92" s="41">
        <f t="shared" si="3"/>
        <v>0</v>
      </c>
    </row>
    <row r="93" spans="1:14" x14ac:dyDescent="0.25">
      <c r="A93" s="30" t="s">
        <v>113</v>
      </c>
      <c r="B93" s="31" t="s">
        <v>111</v>
      </c>
      <c r="G93" s="6"/>
      <c r="I93" s="41">
        <f t="shared" si="3"/>
        <v>0</v>
      </c>
    </row>
    <row r="94" spans="1:14" x14ac:dyDescent="0.25">
      <c r="A94" s="30" t="s">
        <v>96</v>
      </c>
      <c r="B94" s="31" t="s">
        <v>97</v>
      </c>
      <c r="G94" s="6"/>
      <c r="I94" s="41">
        <f t="shared" si="3"/>
        <v>0</v>
      </c>
    </row>
    <row r="95" spans="1:14" x14ac:dyDescent="0.25">
      <c r="A95" s="30" t="s">
        <v>98</v>
      </c>
      <c r="B95" s="31" t="s">
        <v>99</v>
      </c>
      <c r="G95" s="6"/>
      <c r="I95" s="41">
        <f t="shared" si="3"/>
        <v>0</v>
      </c>
    </row>
    <row r="96" spans="1:14" x14ac:dyDescent="0.25">
      <c r="A96" s="2">
        <v>5810</v>
      </c>
      <c r="B96" s="1" t="s">
        <v>47</v>
      </c>
      <c r="C96" s="1">
        <v>50880</v>
      </c>
      <c r="D96" s="1">
        <v>47889</v>
      </c>
      <c r="E96" s="1">
        <v>44304</v>
      </c>
      <c r="F96" s="1">
        <v>44304</v>
      </c>
      <c r="G96" s="6">
        <v>44304</v>
      </c>
      <c r="I96" s="41">
        <f t="shared" si="3"/>
        <v>44304</v>
      </c>
      <c r="J96" s="1">
        <v>33187</v>
      </c>
      <c r="M96" s="4"/>
    </row>
    <row r="97" spans="1:13" x14ac:dyDescent="0.25">
      <c r="A97" s="2" t="s">
        <v>123</v>
      </c>
      <c r="B97" s="1" t="s">
        <v>48</v>
      </c>
      <c r="D97" s="1">
        <v>2984</v>
      </c>
      <c r="G97" s="6"/>
      <c r="I97" s="41">
        <f t="shared" si="3"/>
        <v>0</v>
      </c>
      <c r="J97" s="1">
        <v>2000</v>
      </c>
    </row>
    <row r="98" spans="1:13" x14ac:dyDescent="0.25">
      <c r="A98" s="2">
        <v>5990</v>
      </c>
      <c r="B98" s="1" t="s">
        <v>49</v>
      </c>
      <c r="G98" s="6"/>
      <c r="I98" s="41">
        <f t="shared" si="3"/>
        <v>0</v>
      </c>
      <c r="L98" s="4"/>
    </row>
    <row r="99" spans="1:13" x14ac:dyDescent="0.25">
      <c r="A99" s="2">
        <v>40000</v>
      </c>
      <c r="B99" s="1" t="s">
        <v>135</v>
      </c>
      <c r="C99" s="1">
        <v>0</v>
      </c>
      <c r="G99" s="6"/>
      <c r="I99" s="41">
        <f t="shared" si="3"/>
        <v>0</v>
      </c>
      <c r="L99" s="4"/>
    </row>
    <row r="100" spans="1:13" x14ac:dyDescent="0.25">
      <c r="A100" s="2">
        <v>60000</v>
      </c>
      <c r="B100" s="1" t="s">
        <v>157</v>
      </c>
      <c r="G100" s="6"/>
      <c r="I100" s="41">
        <f t="shared" si="3"/>
        <v>0</v>
      </c>
      <c r="L100" s="4"/>
    </row>
    <row r="101" spans="1:13" x14ac:dyDescent="0.25">
      <c r="A101" s="2"/>
      <c r="C101" s="4">
        <f>SUM(C66:C99)</f>
        <v>705988</v>
      </c>
      <c r="D101" s="4">
        <f>SUM(D66:D99)</f>
        <v>679152</v>
      </c>
      <c r="E101" s="4">
        <f>SUM(E66:E99)</f>
        <v>769540.81</v>
      </c>
      <c r="F101" s="4">
        <f>SUM(F66:F99)</f>
        <v>797183</v>
      </c>
      <c r="G101" s="4">
        <f>SUM(G66:G100)</f>
        <v>730708.3</v>
      </c>
      <c r="H101" s="4">
        <f t="shared" ref="H101" si="4">SUM(H66:H99)</f>
        <v>42550</v>
      </c>
      <c r="I101" s="41">
        <f>SUM(I66:I100)</f>
        <v>773258.3</v>
      </c>
      <c r="J101" s="4">
        <f>SUM(J66:J99)</f>
        <v>806093</v>
      </c>
    </row>
    <row r="102" spans="1:13" x14ac:dyDescent="0.25">
      <c r="H102" s="1"/>
      <c r="I102" s="1"/>
    </row>
    <row r="103" spans="1:13" x14ac:dyDescent="0.25">
      <c r="A103" s="16"/>
      <c r="B103" s="11" t="s">
        <v>61</v>
      </c>
      <c r="C103" s="57" t="s">
        <v>62</v>
      </c>
      <c r="D103" s="57" t="s">
        <v>63</v>
      </c>
      <c r="E103" s="57" t="s">
        <v>64</v>
      </c>
      <c r="F103" s="57" t="s">
        <v>120</v>
      </c>
      <c r="G103" s="57" t="s">
        <v>65</v>
      </c>
      <c r="H103" s="16"/>
      <c r="I103" s="16"/>
      <c r="M103" s="20"/>
    </row>
    <row r="104" spans="1:13" x14ac:dyDescent="0.25">
      <c r="A104" s="16"/>
      <c r="B104" s="11"/>
      <c r="C104" s="58" t="s">
        <v>161</v>
      </c>
      <c r="D104" s="57"/>
      <c r="E104" s="57"/>
      <c r="F104" s="58" t="s">
        <v>162</v>
      </c>
      <c r="G104" s="57" t="s">
        <v>66</v>
      </c>
      <c r="H104" s="16"/>
      <c r="I104" s="16"/>
      <c r="M104" s="20"/>
    </row>
    <row r="105" spans="1:13" x14ac:dyDescent="0.25">
      <c r="A105" s="16"/>
      <c r="B105" s="11" t="s">
        <v>67</v>
      </c>
      <c r="C105" s="51">
        <v>180202</v>
      </c>
      <c r="D105" s="51">
        <v>740933</v>
      </c>
      <c r="E105" s="51">
        <v>806093</v>
      </c>
      <c r="F105" s="16">
        <f>C105+D105-E105</f>
        <v>115042</v>
      </c>
      <c r="G105" s="61"/>
      <c r="H105" s="16"/>
      <c r="I105" s="16"/>
      <c r="M105" s="16"/>
    </row>
    <row r="106" spans="1:13" x14ac:dyDescent="0.25">
      <c r="A106" s="16"/>
      <c r="B106" s="11" t="s">
        <v>68</v>
      </c>
      <c r="C106" s="51">
        <v>0</v>
      </c>
      <c r="D106" s="51">
        <v>0</v>
      </c>
      <c r="E106" s="51">
        <v>0</v>
      </c>
      <c r="F106" s="16">
        <f>C106+D106-E106</f>
        <v>0</v>
      </c>
      <c r="G106" s="52">
        <v>0</v>
      </c>
      <c r="H106" s="16"/>
      <c r="I106" s="16"/>
    </row>
    <row r="107" spans="1:13" x14ac:dyDescent="0.25">
      <c r="A107" s="16"/>
      <c r="B107" s="11" t="s">
        <v>128</v>
      </c>
      <c r="C107" s="51">
        <v>0</v>
      </c>
      <c r="D107" s="51">
        <v>0</v>
      </c>
      <c r="E107" s="51">
        <v>0</v>
      </c>
      <c r="F107" s="16">
        <v>0</v>
      </c>
      <c r="G107" s="52">
        <v>0</v>
      </c>
      <c r="H107" s="16"/>
      <c r="I107" s="16"/>
    </row>
    <row r="108" spans="1:13" x14ac:dyDescent="0.25">
      <c r="A108" s="16"/>
      <c r="B108" s="1" t="s">
        <v>77</v>
      </c>
      <c r="C108" s="51">
        <v>500</v>
      </c>
      <c r="D108" s="51">
        <v>0</v>
      </c>
      <c r="E108" s="51">
        <v>0</v>
      </c>
      <c r="F108" s="16">
        <f t="shared" ref="F108:F112" si="5">C108+D108-E108</f>
        <v>500</v>
      </c>
      <c r="G108" s="52">
        <v>0</v>
      </c>
      <c r="H108" s="16"/>
      <c r="I108" s="16"/>
    </row>
    <row r="109" spans="1:13" x14ac:dyDescent="0.25">
      <c r="A109" s="16"/>
      <c r="B109" s="1" t="s">
        <v>75</v>
      </c>
      <c r="C109" s="51">
        <v>565</v>
      </c>
      <c r="D109" s="51">
        <v>0</v>
      </c>
      <c r="E109" s="51">
        <v>0</v>
      </c>
      <c r="F109" s="16">
        <f t="shared" si="5"/>
        <v>565</v>
      </c>
      <c r="G109" s="52">
        <v>0</v>
      </c>
      <c r="H109" s="16"/>
      <c r="I109" s="16"/>
    </row>
    <row r="110" spans="1:13" x14ac:dyDescent="0.25">
      <c r="A110" s="16"/>
      <c r="B110" s="1" t="s">
        <v>111</v>
      </c>
      <c r="C110" s="51">
        <v>0</v>
      </c>
      <c r="D110" s="51">
        <v>0</v>
      </c>
      <c r="E110" s="51">
        <v>0</v>
      </c>
      <c r="F110" s="16">
        <f t="shared" si="5"/>
        <v>0</v>
      </c>
      <c r="G110" s="52">
        <v>0</v>
      </c>
      <c r="H110" s="16"/>
      <c r="I110" s="16"/>
    </row>
    <row r="111" spans="1:13" x14ac:dyDescent="0.25">
      <c r="A111" s="16"/>
      <c r="B111" s="1" t="s">
        <v>46</v>
      </c>
      <c r="C111" s="51">
        <v>12305</v>
      </c>
      <c r="D111" s="51">
        <v>0</v>
      </c>
      <c r="E111" s="51">
        <v>0</v>
      </c>
      <c r="F111" s="16">
        <f t="shared" si="5"/>
        <v>12305</v>
      </c>
      <c r="G111" s="52">
        <v>0</v>
      </c>
      <c r="H111" s="16"/>
      <c r="I111" s="16"/>
    </row>
    <row r="112" spans="1:13" x14ac:dyDescent="0.25">
      <c r="A112" s="16"/>
      <c r="B112" s="1" t="s">
        <v>83</v>
      </c>
      <c r="C112" s="51">
        <v>870</v>
      </c>
      <c r="D112" s="51">
        <v>0</v>
      </c>
      <c r="E112" s="51">
        <v>0</v>
      </c>
      <c r="F112" s="16">
        <f t="shared" si="5"/>
        <v>870</v>
      </c>
      <c r="G112" s="52">
        <v>0</v>
      </c>
      <c r="H112" s="16"/>
      <c r="I112" s="16"/>
    </row>
    <row r="113" spans="1:10" x14ac:dyDescent="0.25">
      <c r="A113" s="16"/>
      <c r="B113" s="11" t="s">
        <v>69</v>
      </c>
      <c r="C113" s="52">
        <f>SUM(C105:C112)</f>
        <v>194442</v>
      </c>
      <c r="D113" s="52">
        <f>SUM(D105:D112)</f>
        <v>740933</v>
      </c>
      <c r="E113" s="52">
        <f>SUM(E105:E112)</f>
        <v>806093</v>
      </c>
      <c r="F113" s="52">
        <f>SUM(F105:F112)</f>
        <v>129282</v>
      </c>
      <c r="G113" s="52">
        <f>SUM(G105:G112)</f>
        <v>0</v>
      </c>
      <c r="H113" s="16"/>
      <c r="I113" s="16"/>
    </row>
    <row r="114" spans="1:10" x14ac:dyDescent="0.25">
      <c r="H114" s="1"/>
      <c r="I114" s="1"/>
    </row>
    <row r="115" spans="1:10" x14ac:dyDescent="0.25">
      <c r="A115" s="43"/>
      <c r="B115" s="43" t="s">
        <v>129</v>
      </c>
      <c r="C115" s="44"/>
      <c r="D115" s="43"/>
      <c r="E115" s="43" t="s">
        <v>129</v>
      </c>
      <c r="F115" s="43"/>
      <c r="G115" s="44"/>
      <c r="H115" s="43"/>
      <c r="I115" s="43" t="s">
        <v>129</v>
      </c>
      <c r="J115" s="44"/>
    </row>
    <row r="116" spans="1:10" x14ac:dyDescent="0.25">
      <c r="A116" s="45" t="s">
        <v>130</v>
      </c>
      <c r="B116" s="46" t="s">
        <v>131</v>
      </c>
      <c r="C116" s="47">
        <v>43891.45</v>
      </c>
      <c r="D116" s="45" t="s">
        <v>130</v>
      </c>
      <c r="E116" s="46" t="s">
        <v>132</v>
      </c>
      <c r="F116" s="46"/>
      <c r="G116" s="47">
        <v>32412.05</v>
      </c>
      <c r="H116" s="45" t="s">
        <v>130</v>
      </c>
      <c r="I116" s="46" t="s">
        <v>133</v>
      </c>
      <c r="J116" s="47">
        <v>189067.24</v>
      </c>
    </row>
    <row r="117" spans="1:10" x14ac:dyDescent="0.25">
      <c r="A117" s="48">
        <v>2019</v>
      </c>
      <c r="B117" s="49">
        <v>2195</v>
      </c>
      <c r="C117" s="47">
        <f>C116-B117</f>
        <v>41696.449999999997</v>
      </c>
      <c r="D117" s="48">
        <v>2021</v>
      </c>
      <c r="E117" s="50">
        <v>1621</v>
      </c>
      <c r="F117" s="50"/>
      <c r="G117" s="47">
        <f t="shared" ref="G117:G122" si="6">G116-E117</f>
        <v>30791.05</v>
      </c>
      <c r="H117" s="48">
        <v>2021</v>
      </c>
      <c r="I117" s="50">
        <v>9455</v>
      </c>
      <c r="J117" s="47">
        <f t="shared" ref="J117:J122" si="7">J116-I117</f>
        <v>179612.24</v>
      </c>
    </row>
    <row r="118" spans="1:10" x14ac:dyDescent="0.25">
      <c r="A118" s="48">
        <v>2020</v>
      </c>
      <c r="B118" s="49">
        <v>8780</v>
      </c>
      <c r="C118" s="47">
        <f>C117-B118</f>
        <v>32916.449999999997</v>
      </c>
      <c r="D118" s="48">
        <v>2022</v>
      </c>
      <c r="E118" s="50">
        <v>6484</v>
      </c>
      <c r="F118" s="50"/>
      <c r="G118" s="47">
        <f t="shared" si="6"/>
        <v>24307.05</v>
      </c>
      <c r="H118" s="48">
        <v>2022</v>
      </c>
      <c r="I118" s="50">
        <v>37820</v>
      </c>
      <c r="J118" s="47">
        <f t="shared" si="7"/>
        <v>141792.24</v>
      </c>
    </row>
    <row r="119" spans="1:10" x14ac:dyDescent="0.25">
      <c r="A119" s="48">
        <v>2021</v>
      </c>
      <c r="B119" s="49">
        <v>8780</v>
      </c>
      <c r="C119" s="47">
        <f>C118-B119</f>
        <v>24136.449999999997</v>
      </c>
      <c r="D119" s="48">
        <v>2023</v>
      </c>
      <c r="E119" s="50">
        <v>6484</v>
      </c>
      <c r="F119" s="50"/>
      <c r="G119" s="47">
        <f t="shared" si="6"/>
        <v>17823.05</v>
      </c>
      <c r="H119" s="48">
        <v>2023</v>
      </c>
      <c r="I119" s="50">
        <v>37820</v>
      </c>
      <c r="J119" s="47">
        <f t="shared" si="7"/>
        <v>103972.23999999999</v>
      </c>
    </row>
    <row r="120" spans="1:10" x14ac:dyDescent="0.25">
      <c r="A120" s="48">
        <v>2022</v>
      </c>
      <c r="B120" s="49">
        <v>8780</v>
      </c>
      <c r="C120" s="47">
        <f>C119-B120</f>
        <v>15356.449999999997</v>
      </c>
      <c r="D120" s="48">
        <v>2024</v>
      </c>
      <c r="E120" s="50">
        <v>6484</v>
      </c>
      <c r="F120" s="50"/>
      <c r="G120" s="47">
        <f t="shared" si="6"/>
        <v>11339.05</v>
      </c>
      <c r="H120" s="48">
        <v>2024</v>
      </c>
      <c r="I120" s="50">
        <v>37820</v>
      </c>
      <c r="J120" s="47">
        <f t="shared" si="7"/>
        <v>66152.239999999991</v>
      </c>
    </row>
    <row r="121" spans="1:10" x14ac:dyDescent="0.25">
      <c r="A121" s="48">
        <v>2023</v>
      </c>
      <c r="B121" s="49">
        <v>8780</v>
      </c>
      <c r="C121" s="47">
        <f>C120-B121</f>
        <v>6576.4499999999971</v>
      </c>
      <c r="D121" s="46">
        <v>2025</v>
      </c>
      <c r="E121" s="50">
        <v>6484</v>
      </c>
      <c r="F121" s="50"/>
      <c r="G121" s="47">
        <f t="shared" si="6"/>
        <v>4855.0499999999993</v>
      </c>
      <c r="H121" s="46">
        <v>2025</v>
      </c>
      <c r="I121" s="50">
        <v>37820</v>
      </c>
      <c r="J121" s="47">
        <f t="shared" si="7"/>
        <v>28332.239999999991</v>
      </c>
    </row>
    <row r="122" spans="1:10" x14ac:dyDescent="0.25">
      <c r="A122" s="48">
        <v>2024</v>
      </c>
      <c r="B122" s="49">
        <v>6576.45</v>
      </c>
      <c r="C122" s="47">
        <f ca="1">C121-C122</f>
        <v>0</v>
      </c>
      <c r="D122" s="46">
        <v>2026</v>
      </c>
      <c r="E122" s="50">
        <v>4855.05</v>
      </c>
      <c r="F122" s="50"/>
      <c r="G122" s="47">
        <f t="shared" si="6"/>
        <v>0</v>
      </c>
      <c r="H122" s="46">
        <v>2026</v>
      </c>
      <c r="I122" s="50">
        <v>28332.240000000002</v>
      </c>
      <c r="J122" s="47">
        <f t="shared" si="7"/>
        <v>0</v>
      </c>
    </row>
    <row r="124" spans="1:10" x14ac:dyDescent="0.25">
      <c r="A124" s="1">
        <v>2026</v>
      </c>
    </row>
    <row r="125" spans="1:10" x14ac:dyDescent="0.25">
      <c r="A125" s="60"/>
      <c r="B125" s="1" t="s">
        <v>158</v>
      </c>
    </row>
    <row r="126" spans="1:10" x14ac:dyDescent="0.25">
      <c r="A126" s="60">
        <v>32069</v>
      </c>
      <c r="B126" s="1" t="s">
        <v>153</v>
      </c>
    </row>
    <row r="127" spans="1:10" x14ac:dyDescent="0.25">
      <c r="A127" s="60">
        <v>147296</v>
      </c>
      <c r="B127" s="1" t="s">
        <v>159</v>
      </c>
    </row>
    <row r="128" spans="1:10" x14ac:dyDescent="0.25">
      <c r="A128" s="60">
        <v>7800</v>
      </c>
      <c r="B128" s="1" t="s">
        <v>160</v>
      </c>
    </row>
    <row r="129" spans="1:10" x14ac:dyDescent="0.25">
      <c r="A129" s="60"/>
    </row>
    <row r="130" spans="1:10" x14ac:dyDescent="0.25">
      <c r="A130" s="60"/>
    </row>
    <row r="131" spans="1:10" x14ac:dyDescent="0.25">
      <c r="A131" s="60"/>
    </row>
    <row r="132" spans="1:10" x14ac:dyDescent="0.25">
      <c r="A132" s="1">
        <v>2027</v>
      </c>
      <c r="B132" s="1" t="s">
        <v>164</v>
      </c>
      <c r="C132" s="1">
        <v>2024</v>
      </c>
      <c r="D132" s="1">
        <v>2025</v>
      </c>
    </row>
    <row r="133" spans="1:10" x14ac:dyDescent="0.25">
      <c r="A133" s="60">
        <v>30000</v>
      </c>
      <c r="B133" s="1" t="s">
        <v>165</v>
      </c>
    </row>
    <row r="135" spans="1:10" x14ac:dyDescent="0.25">
      <c r="A135" s="60"/>
    </row>
    <row r="137" spans="1:10" x14ac:dyDescent="0.25">
      <c r="A137" s="60"/>
    </row>
    <row r="138" spans="1:10" x14ac:dyDescent="0.25">
      <c r="A138" s="60"/>
    </row>
    <row r="139" spans="1:10" x14ac:dyDescent="0.25">
      <c r="A139" s="60"/>
    </row>
    <row r="141" spans="1:10" x14ac:dyDescent="0.25">
      <c r="J141" s="1" t="s">
        <v>152</v>
      </c>
    </row>
  </sheetData>
  <printOptions gridLines="1" gridLinesSet="0"/>
  <pageMargins left="0.25" right="0.25" top="0.75" bottom="0.75" header="0.3" footer="0.3"/>
  <pageSetup scale="84" fitToHeight="0" orientation="portrait" horizontalDpi="300" verticalDpi="300" r:id="rId1"/>
  <headerFooter alignWithMargins="0"/>
  <rowBreaks count="2" manualBreakCount="2">
    <brk id="62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Kornely</dc:creator>
  <cp:lastModifiedBy>Susan Kornely</cp:lastModifiedBy>
  <cp:lastPrinted>2025-10-24T16:28:33Z</cp:lastPrinted>
  <dcterms:created xsi:type="dcterms:W3CDTF">2003-10-23T01:36:07Z</dcterms:created>
  <dcterms:modified xsi:type="dcterms:W3CDTF">2026-03-01T20:25:28Z</dcterms:modified>
</cp:coreProperties>
</file>